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870" tabRatio="391" activeTab="0"/>
  </bookViews>
  <sheets>
    <sheet name="申込書（ｸﾗﾌﾞ事務局用）" sheetId="1" r:id="rId1"/>
    <sheet name="集計表" sheetId="2" r:id="rId2"/>
    <sheet name="印刷指定" sheetId="3" r:id="rId3"/>
  </sheets>
  <definedNames>
    <definedName name="_xlnm.Print_Area" localSheetId="1">'集計表'!$A$1:$L$27</definedName>
    <definedName name="_xlnm.Print_Area" localSheetId="0">'申込書（ｸﾗﾌﾞ事務局用）'!$A$10:$M$149</definedName>
    <definedName name="_xlnm.Print_Titles" localSheetId="0">'申込書（ｸﾗﾌﾞ事務局用）'!$7:$9</definedName>
  </definedNames>
  <calcPr fullCalcOnLoad="1"/>
</workbook>
</file>

<file path=xl/sharedStrings.xml><?xml version="1.0" encoding="utf-8"?>
<sst xmlns="http://schemas.openxmlformats.org/spreadsheetml/2006/main" count="551" uniqueCount="186">
  <si>
    <t>男子１部</t>
  </si>
  <si>
    <t>男子２部</t>
  </si>
  <si>
    <t>男子３部</t>
  </si>
  <si>
    <t>女子１部</t>
  </si>
  <si>
    <t>女子２部</t>
  </si>
  <si>
    <t>女子３部</t>
  </si>
  <si>
    <t>一般</t>
  </si>
  <si>
    <t>高校</t>
  </si>
  <si>
    <t>小中</t>
  </si>
  <si>
    <t>合計</t>
  </si>
  <si>
    <t>集計表</t>
  </si>
  <si>
    <t>チーム数</t>
  </si>
  <si>
    <t>参加料</t>
  </si>
  <si>
    <t>登録団体名</t>
  </si>
  <si>
    <t>[集計表]で参加チームの集計をしています。チーム数や参加料の確認に役立ててください。</t>
  </si>
  <si>
    <t>各チームからの申込書をここへ取りまとめてくださるようお願いします。</t>
  </si>
  <si>
    <t>入力後このまま、どこの加盟団体か分かるように「名前を付けて保存」してください。</t>
  </si>
  <si>
    <t>参加チーム名</t>
  </si>
  <si>
    <t>選手氏名</t>
  </si>
  <si>
    <t>選手区分</t>
  </si>
  <si>
    <t>性別</t>
  </si>
  <si>
    <t>小中高一般</t>
  </si>
  <si>
    <t>登録番号</t>
  </si>
  <si>
    <t>事務局氏名</t>
  </si>
  <si>
    <t>成瀬　安昭</t>
  </si>
  <si>
    <t>増田　昌也</t>
  </si>
  <si>
    <t>漆崎　美幸</t>
  </si>
  <si>
    <t>中村　浩一</t>
  </si>
  <si>
    <t>野々垣　剛</t>
  </si>
  <si>
    <t>一瀬　英輝</t>
  </si>
  <si>
    <t>重森　忍</t>
  </si>
  <si>
    <t>平井　香充</t>
  </si>
  <si>
    <t>内藤　正晃</t>
  </si>
  <si>
    <t>村下　冨美子</t>
  </si>
  <si>
    <t>坂井　茂則</t>
  </si>
  <si>
    <t>岡田　忍</t>
  </si>
  <si>
    <t>レディース</t>
  </si>
  <si>
    <t>申込書（直接入力用）へ</t>
  </si>
  <si>
    <t>あわら市</t>
  </si>
  <si>
    <t>永平寺町</t>
  </si>
  <si>
    <t>登録団体名</t>
  </si>
  <si>
    <t>加盟団体名</t>
  </si>
  <si>
    <t>向井　克己</t>
  </si>
  <si>
    <t>参加チーム名</t>
  </si>
  <si>
    <t>実業団</t>
  </si>
  <si>
    <t>ジュニア</t>
  </si>
  <si>
    <t>集計表の表示</t>
  </si>
  <si>
    <t>阿路川由喜</t>
  </si>
  <si>
    <t>前田　宏治</t>
  </si>
  <si>
    <t>参加部門</t>
  </si>
  <si>
    <t>参加料</t>
  </si>
  <si>
    <t>印刷指定画面</t>
  </si>
  <si>
    <t>データを保存して終了します。
エクセルも終了してデスクトップ画面に戻ります。</t>
  </si>
  <si>
    <t>印刷指定画面へ</t>
  </si>
  <si>
    <t>プレビューを表示します。印刷するときはプレビュー画面にある印刷ボタンをクリックしてください。</t>
  </si>
  <si>
    <t>澤井　清浩</t>
  </si>
  <si>
    <t>１枚の紙に２チーム分を印刷するようにしてあります。</t>
  </si>
  <si>
    <t>最初に集計表をﾌﾟﾚﾋﾞｭｰします。印刷するときは、ﾌﾟﾚﾋﾞｭｰ画面にある「印刷」ﾎﾞﾀﾝをｸﾘｯｸしてください。</t>
  </si>
  <si>
    <t>印刷するときは、ﾌﾟﾚﾋﾞｭｰ画面にある「印刷」ﾎﾞﾀﾝをｸﾘｯｸして、印刷範囲を指定してください。</t>
  </si>
  <si>
    <t>Sub 保存終了()</t>
  </si>
  <si>
    <t>'</t>
  </si>
  <si>
    <t>' ファイルを保存してから画面を元に戻して終了する Macro</t>
  </si>
  <si>
    <t xml:space="preserve">   Application.Goto Worksheets("申込ﾃﾞｰﾀ").Range("A4"), True</t>
  </si>
  <si>
    <t>'   ActiveWorkbook.Save</t>
  </si>
  <si>
    <t xml:space="preserve">    Application.DisplayFullScreen = False</t>
  </si>
  <si>
    <t xml:space="preserve">    Application.DisplayFormulaBar = True</t>
  </si>
  <si>
    <t xml:space="preserve">    Application.DisplayStatusBar = True</t>
  </si>
  <si>
    <t xml:space="preserve">    Application.CommandBars("Standard").Visible = True</t>
  </si>
  <si>
    <t xml:space="preserve">    Application.CommandBars("Formatting").Visible = True</t>
  </si>
  <si>
    <t xml:space="preserve">    With ActiveWindow</t>
  </si>
  <si>
    <t xml:space="preserve">        .DisplayHeadings = True</t>
  </si>
  <si>
    <t xml:space="preserve">        .DisplayHorizontalScrollBar = True</t>
  </si>
  <si>
    <t xml:space="preserve">        .DisplayVerticalScrollBar = True</t>
  </si>
  <si>
    <t xml:space="preserve">        .DisplayWorkbookTabs = True</t>
  </si>
  <si>
    <t xml:space="preserve">    End With</t>
  </si>
  <si>
    <t>'   Application.Quit</t>
  </si>
  <si>
    <t xml:space="preserve">   ActiveWorkbook.Close SaveChanges:=False</t>
  </si>
  <si>
    <t>End Sub</t>
  </si>
  <si>
    <t xml:space="preserve">    Application.Dialogs(xlDialogSaveAs).Show</t>
  </si>
  <si>
    <t>クラブ名</t>
  </si>
  <si>
    <t>申込責任者</t>
  </si>
  <si>
    <t>ﾌﾟﾚﾋﾞｭｰ画面の「閉じる」をｸﾘｯｸすると入力した「申込表」を表示します。無条件に10ﾁｰﾑ分を表示します。</t>
  </si>
  <si>
    <t>申込部門</t>
  </si>
  <si>
    <t>部門cd</t>
  </si>
  <si>
    <t>チーム名</t>
  </si>
  <si>
    <t>市町名</t>
  </si>
  <si>
    <t>加盟団体</t>
  </si>
  <si>
    <t>参加料cd</t>
  </si>
  <si>
    <t>参加料</t>
  </si>
  <si>
    <t>申込責任者氏名</t>
  </si>
  <si>
    <t>連絡先</t>
  </si>
  <si>
    <t>表示用チーム名</t>
  </si>
  <si>
    <t>部門名</t>
  </si>
  <si>
    <t>申込部門cd</t>
  </si>
  <si>
    <t>試合部門cd</t>
  </si>
  <si>
    <t>試合部門</t>
  </si>
  <si>
    <t>男子１部</t>
  </si>
  <si>
    <t>小中</t>
  </si>
  <si>
    <t>氏名</t>
  </si>
  <si>
    <t>男子２部</t>
  </si>
  <si>
    <t>男子１・２部</t>
  </si>
  <si>
    <t>高校</t>
  </si>
  <si>
    <t>監督</t>
  </si>
  <si>
    <t>男子３部</t>
  </si>
  <si>
    <t>一般</t>
  </si>
  <si>
    <t>中体連</t>
  </si>
  <si>
    <t>ｺｰﾁ</t>
  </si>
  <si>
    <t>女子１部</t>
  </si>
  <si>
    <t>男子２・３部</t>
  </si>
  <si>
    <t>ﾏﾈｰｼﾞｬｰ</t>
  </si>
  <si>
    <t>女子２部</t>
  </si>
  <si>
    <t>レディース</t>
  </si>
  <si>
    <t>選手cd</t>
  </si>
  <si>
    <r>
      <t>部門c</t>
    </r>
    <r>
      <rPr>
        <sz val="11"/>
        <rFont val="ＭＳ ゴシック"/>
        <family val="3"/>
      </rPr>
      <t>d</t>
    </r>
  </si>
  <si>
    <t>選手氏名</t>
  </si>
  <si>
    <t>女子３部</t>
  </si>
  <si>
    <t>男子３・４部</t>
  </si>
  <si>
    <t>男子４部</t>
  </si>
  <si>
    <t>福井市</t>
  </si>
  <si>
    <t>敦賀市</t>
  </si>
  <si>
    <t>女子１・２部</t>
  </si>
  <si>
    <t>大野市</t>
  </si>
  <si>
    <t>越前市</t>
  </si>
  <si>
    <t>女子２・３部</t>
  </si>
  <si>
    <t>勝山市</t>
  </si>
  <si>
    <t>坂井市</t>
  </si>
  <si>
    <t>女子３・４部</t>
  </si>
  <si>
    <t>参加料cd</t>
  </si>
  <si>
    <t>女子４部</t>
  </si>
  <si>
    <t>教職員</t>
  </si>
  <si>
    <t>１加盟クラブあたり、１０チームまで申し込みできます。</t>
  </si>
  <si>
    <t>代表者電話＆ﾒｰﾙｱﾄﾞﾚｽ</t>
  </si>
  <si>
    <r>
      <t>代表者(申込責任者</t>
    </r>
    <r>
      <rPr>
        <sz val="11"/>
        <rFont val="ＭＳ ゴシック"/>
        <family val="3"/>
      </rPr>
      <t>)</t>
    </r>
    <r>
      <rPr>
        <sz val="11"/>
        <rFont val="ＭＳ ゴシック"/>
        <family val="3"/>
      </rPr>
      <t>氏名</t>
    </r>
  </si>
  <si>
    <t>保存後、加盟団体事務局へﾒｰﾙに添付して送信してください。</t>
  </si>
  <si>
    <t>市町名</t>
  </si>
  <si>
    <t>高体連</t>
  </si>
  <si>
    <t>福井市</t>
  </si>
  <si>
    <t>中体連</t>
  </si>
  <si>
    <t>敦賀市</t>
  </si>
  <si>
    <t>越前市</t>
  </si>
  <si>
    <t>教職員</t>
  </si>
  <si>
    <t>大野市</t>
  </si>
  <si>
    <t>鯖江市</t>
  </si>
  <si>
    <t>小浜市</t>
  </si>
  <si>
    <t>高浜町</t>
  </si>
  <si>
    <t>おおい町</t>
  </si>
  <si>
    <t>楠　　密徳</t>
  </si>
  <si>
    <t>鯖江市</t>
  </si>
  <si>
    <t>越前町</t>
  </si>
  <si>
    <t>鯖江市</t>
  </si>
  <si>
    <t>おおい町</t>
  </si>
  <si>
    <t>長田　浩司</t>
  </si>
  <si>
    <t>南越前町</t>
  </si>
  <si>
    <t>おおい町</t>
  </si>
  <si>
    <t>長田　浩司</t>
  </si>
  <si>
    <t>小浜市</t>
  </si>
  <si>
    <t>美浜町</t>
  </si>
  <si>
    <t>高浜町</t>
  </si>
  <si>
    <t>若狭町</t>
  </si>
  <si>
    <t>高浜町</t>
  </si>
  <si>
    <t>池田町</t>
  </si>
  <si>
    <t>チームcd</t>
  </si>
  <si>
    <t>登録団体</t>
  </si>
  <si>
    <t>チームcd</t>
  </si>
  <si>
    <t>チームcd</t>
  </si>
  <si>
    <t>申込部門</t>
  </si>
  <si>
    <t>部門cd</t>
  </si>
  <si>
    <t>市町名</t>
  </si>
  <si>
    <t>選手cd</t>
  </si>
  <si>
    <t>チームcd</t>
  </si>
  <si>
    <t>市町名</t>
  </si>
  <si>
    <t>氏名</t>
  </si>
  <si>
    <t>選手氏名</t>
  </si>
  <si>
    <t>登録番号</t>
  </si>
  <si>
    <t>選手1</t>
  </si>
  <si>
    <t>選手2</t>
  </si>
  <si>
    <t>選手3</t>
  </si>
  <si>
    <t>選手4</t>
  </si>
  <si>
    <t>選手5</t>
  </si>
  <si>
    <t>選手6</t>
  </si>
  <si>
    <t>選手7</t>
  </si>
  <si>
    <t>ｺｰﾁ</t>
  </si>
  <si>
    <t>ﾏﾈｰｼﾞｬｰ</t>
  </si>
  <si>
    <t>ｺｰﾁ</t>
  </si>
  <si>
    <t>ﾏﾈｰｼﾞｬｰ</t>
  </si>
  <si>
    <t>第４３回福井県春季クラブ対抗バドミントン大会 参加申込書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</si>
</sst>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[$-411]ggge&quot;年&quot;m&quot;月&quot;d&quot;日&quot;;@"/>
    <numFmt numFmtId="183" formatCode="0_);[Red]\(0\)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u val="single"/>
      <sz val="10"/>
      <color indexed="10"/>
      <name val="ＭＳ ゴシック"/>
      <family val="3"/>
    </font>
    <font>
      <u val="single"/>
      <sz val="9.9"/>
      <color indexed="12"/>
      <name val="ＭＳ ゴシック"/>
      <family val="3"/>
    </font>
    <font>
      <u val="single"/>
      <sz val="9.9"/>
      <color indexed="36"/>
      <name val="ＭＳ 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b/>
      <u val="single"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sz val="24"/>
      <name val="ＭＳ ゴシック"/>
      <family val="3"/>
    </font>
    <font>
      <b/>
      <sz val="16"/>
      <name val="ＭＳ ゴシック"/>
      <family val="3"/>
    </font>
    <font>
      <b/>
      <u val="single"/>
      <sz val="12"/>
      <color indexed="12"/>
      <name val="ＭＳ ゴシック"/>
      <family val="3"/>
    </font>
    <font>
      <sz val="12"/>
      <name val="ＭＳ ゴシック"/>
      <family val="3"/>
    </font>
    <font>
      <b/>
      <u val="single"/>
      <sz val="11"/>
      <color indexed="1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 style="medium"/>
    </border>
    <border>
      <left style="thick"/>
      <right style="thin"/>
      <top style="medium"/>
      <bottom style="mediumDashDotDot"/>
    </border>
    <border>
      <left style="medium"/>
      <right style="thin"/>
      <top style="medium"/>
      <bottom style="mediumDashDotDot"/>
    </border>
    <border>
      <left style="thin"/>
      <right style="thin"/>
      <top style="medium"/>
      <bottom style="mediumDashDotDot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DashDot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DashDotDot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DashDotDot"/>
    </border>
    <border>
      <left>
        <color indexed="63"/>
      </left>
      <right>
        <color indexed="63"/>
      </right>
      <top style="medium"/>
      <bottom style="mediumDashDotDot"/>
    </border>
    <border>
      <left>
        <color indexed="63"/>
      </left>
      <right style="thin"/>
      <top style="medium"/>
      <bottom style="mediumDashDotDot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DashDot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DashDotDot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2" fillId="2" borderId="1" xfId="0" applyNumberFormat="1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180" fontId="2" fillId="0" borderId="1" xfId="0" applyNumberFormat="1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180" fontId="2" fillId="0" borderId="6" xfId="0" applyNumberFormat="1" applyFont="1" applyBorder="1" applyAlignment="1" applyProtection="1">
      <alignment vertical="center"/>
      <protection/>
    </xf>
    <xf numFmtId="181" fontId="2" fillId="0" borderId="1" xfId="0" applyNumberFormat="1" applyFont="1" applyBorder="1" applyAlignment="1" applyProtection="1">
      <alignment vertical="center"/>
      <protection/>
    </xf>
    <xf numFmtId="181" fontId="2" fillId="0" borderId="4" xfId="0" applyNumberFormat="1" applyFont="1" applyBorder="1" applyAlignment="1" applyProtection="1">
      <alignment vertical="center"/>
      <protection/>
    </xf>
    <xf numFmtId="181" fontId="2" fillId="0" borderId="6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3" borderId="0" xfId="16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0" borderId="7" xfId="0" applyFont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0" borderId="0" xfId="16" applyFont="1" applyFill="1" applyAlignment="1">
      <alignment/>
    </xf>
    <xf numFmtId="0" fontId="9" fillId="0" borderId="0" xfId="16" applyFont="1" applyFill="1" applyAlignment="1">
      <alignment vertical="center"/>
    </xf>
    <xf numFmtId="0" fontId="13" fillId="2" borderId="0" xfId="16" applyFont="1" applyFill="1" applyAlignment="1">
      <alignment/>
    </xf>
    <xf numFmtId="0" fontId="13" fillId="2" borderId="0" xfId="16" applyFont="1" applyFill="1" applyAlignment="1">
      <alignment vertical="center"/>
    </xf>
    <xf numFmtId="180" fontId="14" fillId="2" borderId="0" xfId="0" applyNumberFormat="1" applyFont="1" applyFill="1" applyAlignment="1">
      <alignment vertical="center"/>
    </xf>
    <xf numFmtId="0" fontId="14" fillId="2" borderId="0" xfId="0" applyNumberFormat="1" applyFont="1" applyFill="1" applyAlignment="1">
      <alignment vertical="center"/>
    </xf>
    <xf numFmtId="0" fontId="15" fillId="2" borderId="0" xfId="0" applyFont="1" applyFill="1" applyAlignment="1" applyProtection="1">
      <alignment vertical="center"/>
      <protection/>
    </xf>
    <xf numFmtId="180" fontId="14" fillId="0" borderId="0" xfId="0" applyNumberFormat="1" applyFont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180" fontId="0" fillId="2" borderId="0" xfId="0" applyNumberFormat="1" applyFont="1" applyFill="1" applyAlignment="1">
      <alignment vertical="center"/>
    </xf>
    <xf numFmtId="180" fontId="16" fillId="2" borderId="0" xfId="0" applyNumberFormat="1" applyFont="1" applyFill="1" applyAlignment="1">
      <alignment vertical="center"/>
    </xf>
    <xf numFmtId="0" fontId="17" fillId="2" borderId="0" xfId="0" applyNumberFormat="1" applyFont="1" applyFill="1" applyAlignment="1">
      <alignment vertical="center"/>
    </xf>
    <xf numFmtId="180" fontId="17" fillId="2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80" fontId="0" fillId="3" borderId="14" xfId="0" applyNumberFormat="1" applyFont="1" applyFill="1" applyBorder="1" applyAlignment="1">
      <alignment wrapText="1"/>
    </xf>
    <xf numFmtId="180" fontId="0" fillId="3" borderId="15" xfId="0" applyNumberFormat="1" applyFont="1" applyFill="1" applyBorder="1" applyAlignment="1">
      <alignment wrapText="1"/>
    </xf>
    <xf numFmtId="180" fontId="0" fillId="3" borderId="15" xfId="0" applyNumberFormat="1" applyFont="1" applyFill="1" applyBorder="1" applyAlignment="1">
      <alignment/>
    </xf>
    <xf numFmtId="180" fontId="0" fillId="3" borderId="15" xfId="0" applyNumberFormat="1" applyFont="1" applyFill="1" applyBorder="1" applyAlignment="1">
      <alignment/>
    </xf>
    <xf numFmtId="0" fontId="0" fillId="3" borderId="15" xfId="0" applyNumberFormat="1" applyFont="1" applyFill="1" applyBorder="1" applyAlignment="1">
      <alignment horizontal="center"/>
    </xf>
    <xf numFmtId="180" fontId="0" fillId="3" borderId="16" xfId="0" applyNumberFormat="1" applyFont="1" applyFill="1" applyBorder="1" applyAlignment="1">
      <alignment/>
    </xf>
    <xf numFmtId="180" fontId="0" fillId="3" borderId="17" xfId="0" applyNumberFormat="1" applyFont="1" applyFill="1" applyBorder="1" applyAlignment="1">
      <alignment/>
    </xf>
    <xf numFmtId="0" fontId="0" fillId="3" borderId="18" xfId="0" applyNumberFormat="1" applyFont="1" applyFill="1" applyBorder="1" applyAlignment="1">
      <alignment/>
    </xf>
    <xf numFmtId="180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 wrapText="1"/>
    </xf>
    <xf numFmtId="180" fontId="0" fillId="0" borderId="1" xfId="0" applyNumberFormat="1" applyFont="1" applyBorder="1" applyAlignment="1">
      <alignment vertical="center" wrapText="1"/>
    </xf>
    <xf numFmtId="180" fontId="0" fillId="0" borderId="1" xfId="0" applyNumberFormat="1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181" fontId="0" fillId="3" borderId="1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181" fontId="0" fillId="3" borderId="6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180" fontId="0" fillId="3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180" fontId="0" fillId="3" borderId="20" xfId="0" applyNumberFormat="1" applyFont="1" applyFill="1" applyBorder="1" applyAlignment="1">
      <alignment vertical="center"/>
    </xf>
    <xf numFmtId="180" fontId="0" fillId="3" borderId="21" xfId="0" applyNumberFormat="1" applyFont="1" applyFill="1" applyBorder="1" applyAlignment="1">
      <alignment vertical="center"/>
    </xf>
    <xf numFmtId="180" fontId="0" fillId="3" borderId="22" xfId="0" applyNumberFormat="1" applyFont="1" applyFill="1" applyBorder="1" applyAlignment="1">
      <alignment vertical="center"/>
    </xf>
    <xf numFmtId="180" fontId="0" fillId="3" borderId="23" xfId="0" applyNumberFormat="1" applyFont="1" applyFill="1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/>
    </xf>
    <xf numFmtId="0" fontId="0" fillId="3" borderId="22" xfId="0" applyNumberFormat="1" applyFont="1" applyFill="1" applyBorder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horizontal="center" vertical="center"/>
      <protection/>
    </xf>
    <xf numFmtId="180" fontId="0" fillId="3" borderId="26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3" borderId="27" xfId="0" applyNumberFormat="1" applyFont="1" applyFill="1" applyBorder="1" applyAlignment="1">
      <alignment horizontal="center" vertical="center"/>
    </xf>
    <xf numFmtId="180" fontId="0" fillId="3" borderId="28" xfId="0" applyNumberFormat="1" applyFont="1" applyFill="1" applyBorder="1" applyAlignment="1">
      <alignment vertical="center"/>
    </xf>
    <xf numFmtId="180" fontId="0" fillId="3" borderId="2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 quotePrefix="1">
      <alignment vertical="center"/>
    </xf>
    <xf numFmtId="0" fontId="0" fillId="3" borderId="30" xfId="0" applyNumberFormat="1" applyFont="1" applyFill="1" applyBorder="1" applyAlignment="1">
      <alignment vertical="center"/>
    </xf>
    <xf numFmtId="0" fontId="0" fillId="3" borderId="26" xfId="0" applyFont="1" applyFill="1" applyBorder="1" applyAlignment="1" applyProtection="1">
      <alignment horizontal="center" vertical="center"/>
      <protection/>
    </xf>
    <xf numFmtId="180" fontId="0" fillId="3" borderId="31" xfId="0" applyNumberFormat="1" applyFont="1" applyFill="1" applyBorder="1" applyAlignment="1">
      <alignment horizontal="center" vertical="center"/>
    </xf>
    <xf numFmtId="180" fontId="0" fillId="3" borderId="32" xfId="0" applyNumberFormat="1" applyFont="1" applyFill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0" fontId="0" fillId="3" borderId="33" xfId="0" applyNumberFormat="1" applyFont="1" applyFill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0" fontId="0" fillId="3" borderId="34" xfId="0" applyNumberFormat="1" applyFont="1" applyFill="1" applyBorder="1" applyAlignment="1">
      <alignment vertical="center"/>
    </xf>
    <xf numFmtId="0" fontId="0" fillId="3" borderId="9" xfId="0" applyNumberFormat="1" applyFont="1" applyFill="1" applyBorder="1" applyAlignment="1">
      <alignment vertical="center"/>
    </xf>
    <xf numFmtId="180" fontId="0" fillId="3" borderId="0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180" fontId="0" fillId="3" borderId="35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vertical="center"/>
    </xf>
    <xf numFmtId="0" fontId="0" fillId="3" borderId="36" xfId="0" applyNumberFormat="1" applyFont="1" applyFill="1" applyBorder="1" applyAlignment="1">
      <alignment vertical="center"/>
    </xf>
    <xf numFmtId="180" fontId="0" fillId="3" borderId="2" xfId="0" applyNumberFormat="1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vertical="center"/>
    </xf>
    <xf numFmtId="180" fontId="0" fillId="3" borderId="37" xfId="0" applyNumberFormat="1" applyFont="1" applyFill="1" applyBorder="1" applyAlignment="1">
      <alignment horizontal="center" vertical="center"/>
    </xf>
    <xf numFmtId="180" fontId="0" fillId="3" borderId="38" xfId="0" applyNumberFormat="1" applyFont="1" applyFill="1" applyBorder="1" applyAlignment="1">
      <alignment vertical="center"/>
    </xf>
    <xf numFmtId="180" fontId="0" fillId="3" borderId="39" xfId="0" applyNumberFormat="1" applyFont="1" applyFill="1" applyBorder="1" applyAlignment="1">
      <alignment vertical="center"/>
    </xf>
    <xf numFmtId="180" fontId="0" fillId="3" borderId="40" xfId="0" applyNumberFormat="1" applyFont="1" applyFill="1" applyBorder="1" applyAlignment="1">
      <alignment vertical="center"/>
    </xf>
    <xf numFmtId="49" fontId="0" fillId="0" borderId="41" xfId="0" applyNumberFormat="1" applyFont="1" applyFill="1" applyBorder="1" applyAlignment="1" quotePrefix="1">
      <alignment vertical="center"/>
    </xf>
    <xf numFmtId="181" fontId="0" fillId="0" borderId="41" xfId="0" applyNumberFormat="1" applyFont="1" applyFill="1" applyBorder="1" applyAlignment="1">
      <alignment horizontal="center" vertical="center"/>
    </xf>
    <xf numFmtId="0" fontId="0" fillId="3" borderId="41" xfId="0" applyNumberFormat="1" applyFont="1" applyFill="1" applyBorder="1" applyAlignment="1">
      <alignment vertical="center"/>
    </xf>
    <xf numFmtId="0" fontId="0" fillId="3" borderId="42" xfId="0" applyNumberFormat="1" applyFont="1" applyFill="1" applyBorder="1" applyAlignment="1">
      <alignment vertical="center"/>
    </xf>
    <xf numFmtId="180" fontId="0" fillId="3" borderId="43" xfId="0" applyNumberFormat="1" applyFont="1" applyFill="1" applyBorder="1" applyAlignment="1">
      <alignment horizontal="center" vertical="center"/>
    </xf>
    <xf numFmtId="180" fontId="0" fillId="3" borderId="44" xfId="0" applyNumberFormat="1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 wrapText="1"/>
      <protection locked="0"/>
    </xf>
    <xf numFmtId="180" fontId="0" fillId="4" borderId="14" xfId="0" applyNumberFormat="1" applyFont="1" applyFill="1" applyBorder="1" applyAlignment="1">
      <alignment wrapText="1"/>
    </xf>
    <xf numFmtId="180" fontId="0" fillId="4" borderId="15" xfId="0" applyNumberFormat="1" applyFont="1" applyFill="1" applyBorder="1" applyAlignment="1">
      <alignment wrapText="1"/>
    </xf>
    <xf numFmtId="180" fontId="0" fillId="4" borderId="15" xfId="0" applyNumberFormat="1" applyFont="1" applyFill="1" applyBorder="1" applyAlignment="1">
      <alignment/>
    </xf>
    <xf numFmtId="180" fontId="0" fillId="4" borderId="15" xfId="0" applyNumberFormat="1" applyFont="1" applyFill="1" applyBorder="1" applyAlignment="1">
      <alignment/>
    </xf>
    <xf numFmtId="0" fontId="0" fillId="4" borderId="15" xfId="0" applyNumberFormat="1" applyFont="1" applyFill="1" applyBorder="1" applyAlignment="1">
      <alignment horizontal="center"/>
    </xf>
    <xf numFmtId="180" fontId="0" fillId="4" borderId="16" xfId="0" applyNumberFormat="1" applyFont="1" applyFill="1" applyBorder="1" applyAlignment="1">
      <alignment/>
    </xf>
    <xf numFmtId="180" fontId="0" fillId="4" borderId="17" xfId="0" applyNumberFormat="1" applyFont="1" applyFill="1" applyBorder="1" applyAlignment="1">
      <alignment/>
    </xf>
    <xf numFmtId="0" fontId="0" fillId="4" borderId="18" xfId="0" applyNumberFormat="1" applyFont="1" applyFill="1" applyBorder="1" applyAlignment="1">
      <alignment/>
    </xf>
    <xf numFmtId="181" fontId="0" fillId="4" borderId="45" xfId="0" applyNumberFormat="1" applyFont="1" applyFill="1" applyBorder="1" applyAlignment="1">
      <alignment vertical="center"/>
    </xf>
    <xf numFmtId="181" fontId="0" fillId="4" borderId="6" xfId="0" applyNumberFormat="1" applyFont="1" applyFill="1" applyBorder="1" applyAlignment="1">
      <alignment vertical="center"/>
    </xf>
    <xf numFmtId="180" fontId="0" fillId="4" borderId="6" xfId="0" applyNumberFormat="1" applyFont="1" applyFill="1" applyBorder="1" applyAlignment="1">
      <alignment vertical="center"/>
    </xf>
    <xf numFmtId="180" fontId="0" fillId="4" borderId="20" xfId="0" applyNumberFormat="1" applyFont="1" applyFill="1" applyBorder="1" applyAlignment="1">
      <alignment vertical="center"/>
    </xf>
    <xf numFmtId="180" fontId="0" fillId="4" borderId="21" xfId="0" applyNumberFormat="1" applyFont="1" applyFill="1" applyBorder="1" applyAlignment="1">
      <alignment vertical="center"/>
    </xf>
    <xf numFmtId="180" fontId="0" fillId="4" borderId="22" xfId="0" applyNumberFormat="1" applyFont="1" applyFill="1" applyBorder="1" applyAlignment="1">
      <alignment vertical="center"/>
    </xf>
    <xf numFmtId="180" fontId="0" fillId="4" borderId="23" xfId="0" applyNumberFormat="1" applyFont="1" applyFill="1" applyBorder="1" applyAlignment="1">
      <alignment vertical="center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0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/>
    </xf>
    <xf numFmtId="0" fontId="0" fillId="4" borderId="26" xfId="0" applyFont="1" applyFill="1" applyBorder="1" applyAlignment="1" applyProtection="1">
      <alignment horizontal="center" vertical="center"/>
      <protection/>
    </xf>
    <xf numFmtId="180" fontId="0" fillId="4" borderId="27" xfId="0" applyNumberFormat="1" applyFont="1" applyFill="1" applyBorder="1" applyAlignment="1">
      <alignment horizontal="center" vertical="center"/>
    </xf>
    <xf numFmtId="180" fontId="0" fillId="4" borderId="28" xfId="0" applyNumberFormat="1" applyFont="1" applyFill="1" applyBorder="1" applyAlignment="1">
      <alignment vertical="center"/>
    </xf>
    <xf numFmtId="180" fontId="0" fillId="4" borderId="29" xfId="0" applyNumberFormat="1" applyFont="1" applyFill="1" applyBorder="1" applyAlignment="1">
      <alignment vertical="center"/>
    </xf>
    <xf numFmtId="180" fontId="0" fillId="4" borderId="35" xfId="0" applyNumberFormat="1" applyFont="1" applyFill="1" applyBorder="1" applyAlignment="1">
      <alignment vertical="center"/>
    </xf>
    <xf numFmtId="0" fontId="0" fillId="4" borderId="30" xfId="0" applyNumberFormat="1" applyFont="1" applyFill="1" applyBorder="1" applyAlignment="1">
      <alignment vertical="center"/>
    </xf>
    <xf numFmtId="180" fontId="0" fillId="4" borderId="31" xfId="0" applyNumberFormat="1" applyFont="1" applyFill="1" applyBorder="1" applyAlignment="1">
      <alignment horizontal="center" vertical="center"/>
    </xf>
    <xf numFmtId="180" fontId="0" fillId="4" borderId="32" xfId="0" applyNumberFormat="1" applyFont="1" applyFill="1" applyBorder="1" applyAlignment="1">
      <alignment vertical="center"/>
    </xf>
    <xf numFmtId="180" fontId="0" fillId="4" borderId="1" xfId="0" applyNumberFormat="1" applyFont="1" applyFill="1" applyBorder="1" applyAlignment="1">
      <alignment vertical="center"/>
    </xf>
    <xf numFmtId="180" fontId="0" fillId="4" borderId="2" xfId="0" applyNumberFormat="1" applyFont="1" applyFill="1" applyBorder="1" applyAlignment="1">
      <alignment vertical="center"/>
    </xf>
    <xf numFmtId="0" fontId="0" fillId="4" borderId="33" xfId="0" applyNumberFormat="1" applyFont="1" applyFill="1" applyBorder="1" applyAlignment="1">
      <alignment vertical="center"/>
    </xf>
    <xf numFmtId="0" fontId="0" fillId="4" borderId="34" xfId="0" applyNumberFormat="1" applyFont="1" applyFill="1" applyBorder="1" applyAlignment="1">
      <alignment vertical="center"/>
    </xf>
    <xf numFmtId="0" fontId="0" fillId="4" borderId="9" xfId="0" applyNumberFormat="1" applyFont="1" applyFill="1" applyBorder="1" applyAlignment="1">
      <alignment vertical="center"/>
    </xf>
    <xf numFmtId="180" fontId="0" fillId="4" borderId="0" xfId="0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4" borderId="36" xfId="0" applyNumberFormat="1" applyFont="1" applyFill="1" applyBorder="1" applyAlignment="1">
      <alignment vertical="center"/>
    </xf>
    <xf numFmtId="0" fontId="0" fillId="4" borderId="46" xfId="0" applyNumberFormat="1" applyFont="1" applyFill="1" applyBorder="1" applyAlignment="1">
      <alignment vertical="center"/>
    </xf>
    <xf numFmtId="180" fontId="0" fillId="4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4" borderId="6" xfId="0" applyNumberFormat="1" applyFont="1" applyFill="1" applyBorder="1" applyAlignment="1">
      <alignment vertical="center"/>
    </xf>
    <xf numFmtId="0" fontId="0" fillId="4" borderId="47" xfId="0" applyNumberFormat="1" applyFont="1" applyFill="1" applyBorder="1" applyAlignment="1">
      <alignment vertical="center"/>
    </xf>
    <xf numFmtId="180" fontId="0" fillId="4" borderId="37" xfId="0" applyNumberFormat="1" applyFont="1" applyFill="1" applyBorder="1" applyAlignment="1">
      <alignment horizontal="center" vertical="center"/>
    </xf>
    <xf numFmtId="180" fontId="0" fillId="4" borderId="38" xfId="0" applyNumberFormat="1" applyFont="1" applyFill="1" applyBorder="1" applyAlignment="1">
      <alignment vertical="center"/>
    </xf>
    <xf numFmtId="180" fontId="0" fillId="4" borderId="39" xfId="0" applyNumberFormat="1" applyFont="1" applyFill="1" applyBorder="1" applyAlignment="1">
      <alignment vertical="center"/>
    </xf>
    <xf numFmtId="180" fontId="0" fillId="4" borderId="40" xfId="0" applyNumberFormat="1" applyFont="1" applyFill="1" applyBorder="1" applyAlignment="1">
      <alignment vertical="center"/>
    </xf>
    <xf numFmtId="0" fontId="0" fillId="4" borderId="41" xfId="0" applyNumberFormat="1" applyFont="1" applyFill="1" applyBorder="1" applyAlignment="1">
      <alignment vertical="center"/>
    </xf>
    <xf numFmtId="0" fontId="0" fillId="4" borderId="48" xfId="0" applyNumberFormat="1" applyFont="1" applyFill="1" applyBorder="1" applyAlignment="1">
      <alignment vertical="center"/>
    </xf>
    <xf numFmtId="0" fontId="0" fillId="4" borderId="42" xfId="0" applyNumberFormat="1" applyFont="1" applyFill="1" applyBorder="1" applyAlignment="1">
      <alignment vertical="center"/>
    </xf>
    <xf numFmtId="180" fontId="0" fillId="4" borderId="43" xfId="0" applyNumberFormat="1" applyFont="1" applyFill="1" applyBorder="1" applyAlignment="1">
      <alignment horizontal="center" vertical="center"/>
    </xf>
    <xf numFmtId="180" fontId="0" fillId="4" borderId="44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14" fillId="0" borderId="0" xfId="0" applyNumberFormat="1" applyFont="1" applyAlignment="1">
      <alignment vertical="center"/>
    </xf>
    <xf numFmtId="180" fontId="4" fillId="3" borderId="0" xfId="16" applyNumberForma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/>
    </xf>
    <xf numFmtId="0" fontId="0" fillId="4" borderId="0" xfId="0" applyFont="1" applyFill="1" applyBorder="1" applyAlignment="1" applyProtection="1">
      <alignment vertical="center"/>
      <protection/>
    </xf>
    <xf numFmtId="0" fontId="9" fillId="4" borderId="0" xfId="16" applyFont="1" applyFill="1" applyBorder="1" applyAlignment="1">
      <alignment vertical="center"/>
    </xf>
    <xf numFmtId="0" fontId="9" fillId="4" borderId="0" xfId="16" applyFont="1" applyFill="1" applyBorder="1" applyAlignment="1">
      <alignment/>
    </xf>
    <xf numFmtId="0" fontId="2" fillId="0" borderId="3" xfId="0" applyFont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/>
      <protection/>
    </xf>
    <xf numFmtId="181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/>
    </xf>
    <xf numFmtId="49" fontId="2" fillId="0" borderId="49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 locked="0"/>
    </xf>
    <xf numFmtId="180" fontId="0" fillId="2" borderId="50" xfId="0" applyNumberFormat="1" applyFont="1" applyFill="1" applyBorder="1" applyAlignment="1">
      <alignment wrapText="1"/>
    </xf>
    <xf numFmtId="180" fontId="0" fillId="2" borderId="51" xfId="0" applyNumberFormat="1" applyFont="1" applyFill="1" applyBorder="1" applyAlignment="1">
      <alignment vertical="center"/>
    </xf>
    <xf numFmtId="180" fontId="0" fillId="3" borderId="52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vertical="center"/>
    </xf>
    <xf numFmtId="180" fontId="0" fillId="3" borderId="53" xfId="0" applyNumberFormat="1" applyFont="1" applyFill="1" applyBorder="1" applyAlignment="1">
      <alignment vertical="center"/>
    </xf>
    <xf numFmtId="0" fontId="9" fillId="3" borderId="0" xfId="16" applyFont="1" applyFill="1" applyBorder="1" applyAlignment="1">
      <alignment vertical="center"/>
    </xf>
    <xf numFmtId="0" fontId="9" fillId="3" borderId="53" xfId="16" applyFont="1" applyFill="1" applyBorder="1" applyAlignment="1">
      <alignment vertical="center"/>
    </xf>
    <xf numFmtId="0" fontId="4" fillId="3" borderId="0" xfId="16" applyFill="1" applyBorder="1" applyAlignment="1" applyProtection="1">
      <alignment vertical="center"/>
      <protection/>
    </xf>
    <xf numFmtId="0" fontId="9" fillId="3" borderId="53" xfId="16" applyNumberFormat="1" applyFont="1" applyFill="1" applyBorder="1" applyAlignment="1">
      <alignment vertical="top" textRotation="255" wrapText="1"/>
    </xf>
    <xf numFmtId="0" fontId="0" fillId="3" borderId="53" xfId="0" applyFont="1" applyFill="1" applyBorder="1" applyAlignment="1" applyProtection="1">
      <alignment horizontal="left" vertical="center"/>
      <protection/>
    </xf>
    <xf numFmtId="0" fontId="9" fillId="3" borderId="0" xfId="16" applyFont="1" applyFill="1" applyBorder="1" applyAlignment="1">
      <alignment/>
    </xf>
    <xf numFmtId="180" fontId="0" fillId="3" borderId="53" xfId="0" applyNumberFormat="1" applyFont="1" applyFill="1" applyBorder="1" applyAlignment="1">
      <alignment vertical="center"/>
    </xf>
    <xf numFmtId="180" fontId="0" fillId="3" borderId="54" xfId="0" applyNumberFormat="1" applyFont="1" applyFill="1" applyBorder="1" applyAlignment="1">
      <alignment vertical="center"/>
    </xf>
    <xf numFmtId="180" fontId="0" fillId="4" borderId="52" xfId="0" applyNumberFormat="1" applyFont="1" applyFill="1" applyBorder="1" applyAlignment="1">
      <alignment/>
    </xf>
    <xf numFmtId="180" fontId="0" fillId="0" borderId="13" xfId="0" applyNumberFormat="1" applyFont="1" applyBorder="1" applyAlignment="1">
      <alignment vertical="center"/>
    </xf>
    <xf numFmtId="0" fontId="9" fillId="4" borderId="53" xfId="16" applyFont="1" applyFill="1" applyBorder="1" applyAlignment="1">
      <alignment vertical="center"/>
    </xf>
    <xf numFmtId="0" fontId="9" fillId="4" borderId="53" xfId="16" applyNumberFormat="1" applyFont="1" applyFill="1" applyBorder="1" applyAlignment="1">
      <alignment vertical="top" textRotation="255" wrapText="1"/>
    </xf>
    <xf numFmtId="0" fontId="0" fillId="4" borderId="53" xfId="0" applyFont="1" applyFill="1" applyBorder="1" applyAlignment="1" applyProtection="1">
      <alignment horizontal="left" vertical="center"/>
      <protection/>
    </xf>
    <xf numFmtId="180" fontId="0" fillId="4" borderId="53" xfId="0" applyNumberFormat="1" applyFont="1" applyFill="1" applyBorder="1" applyAlignment="1">
      <alignment vertical="center"/>
    </xf>
    <xf numFmtId="180" fontId="0" fillId="4" borderId="54" xfId="0" applyNumberFormat="1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  <protection/>
    </xf>
    <xf numFmtId="0" fontId="8" fillId="3" borderId="53" xfId="0" applyFont="1" applyFill="1" applyBorder="1" applyAlignment="1">
      <alignment vertical="center"/>
    </xf>
    <xf numFmtId="180" fontId="0" fillId="4" borderId="55" xfId="0" applyNumberFormat="1" applyFont="1" applyFill="1" applyBorder="1" applyAlignment="1">
      <alignment vertical="center"/>
    </xf>
    <xf numFmtId="0" fontId="8" fillId="4" borderId="53" xfId="0" applyFont="1" applyFill="1" applyBorder="1" applyAlignment="1">
      <alignment vertical="center"/>
    </xf>
    <xf numFmtId="180" fontId="0" fillId="3" borderId="56" xfId="0" applyNumberFormat="1" applyFont="1" applyFill="1" applyBorder="1" applyAlignment="1">
      <alignment vertical="center"/>
    </xf>
    <xf numFmtId="180" fontId="0" fillId="3" borderId="57" xfId="0" applyNumberFormat="1" applyFont="1" applyFill="1" applyBorder="1" applyAlignment="1">
      <alignment vertical="center"/>
    </xf>
    <xf numFmtId="180" fontId="0" fillId="3" borderId="58" xfId="0" applyNumberFormat="1" applyFont="1" applyFill="1" applyBorder="1" applyAlignment="1">
      <alignment vertical="center"/>
    </xf>
    <xf numFmtId="180" fontId="0" fillId="3" borderId="59" xfId="0" applyNumberFormat="1" applyFont="1" applyFill="1" applyBorder="1" applyAlignment="1">
      <alignment horizontal="center" vertical="center"/>
    </xf>
    <xf numFmtId="180" fontId="0" fillId="3" borderId="60" xfId="0" applyNumberFormat="1" applyFont="1" applyFill="1" applyBorder="1" applyAlignment="1">
      <alignment vertical="center"/>
    </xf>
    <xf numFmtId="180" fontId="0" fillId="3" borderId="60" xfId="0" applyNumberFormat="1" applyFont="1" applyFill="1" applyBorder="1" applyAlignment="1">
      <alignment horizontal="right" vertical="center"/>
    </xf>
    <xf numFmtId="180" fontId="0" fillId="3" borderId="61" xfId="0" applyNumberFormat="1" applyFont="1" applyFill="1" applyBorder="1" applyAlignment="1">
      <alignment horizontal="center" vertical="center"/>
    </xf>
    <xf numFmtId="180" fontId="0" fillId="3" borderId="5" xfId="0" applyNumberFormat="1" applyFont="1" applyFill="1" applyBorder="1" applyAlignment="1">
      <alignment vertical="center"/>
    </xf>
    <xf numFmtId="180" fontId="0" fillId="3" borderId="5" xfId="0" applyNumberFormat="1" applyFont="1" applyFill="1" applyBorder="1" applyAlignment="1">
      <alignment horizontal="right" vertical="center"/>
    </xf>
    <xf numFmtId="180" fontId="0" fillId="3" borderId="62" xfId="0" applyNumberFormat="1" applyFont="1" applyFill="1" applyBorder="1" applyAlignment="1">
      <alignment horizontal="center" vertical="center"/>
    </xf>
    <xf numFmtId="180" fontId="0" fillId="3" borderId="63" xfId="0" applyNumberFormat="1" applyFont="1" applyFill="1" applyBorder="1" applyAlignment="1">
      <alignment vertical="center"/>
    </xf>
    <xf numFmtId="180" fontId="0" fillId="3" borderId="63" xfId="0" applyNumberFormat="1" applyFont="1" applyFill="1" applyBorder="1" applyAlignment="1">
      <alignment horizontal="right" vertical="center"/>
    </xf>
    <xf numFmtId="0" fontId="0" fillId="3" borderId="64" xfId="0" applyFont="1" applyFill="1" applyBorder="1" applyAlignment="1" applyProtection="1">
      <alignment horizontal="center" vertical="center"/>
      <protection/>
    </xf>
    <xf numFmtId="0" fontId="0" fillId="3" borderId="57" xfId="0" applyNumberFormat="1" applyFont="1" applyFill="1" applyBorder="1" applyAlignment="1" applyProtection="1">
      <alignment horizontal="center" vertical="center"/>
      <protection/>
    </xf>
    <xf numFmtId="0" fontId="0" fillId="3" borderId="57" xfId="0" applyFont="1" applyFill="1" applyBorder="1" applyAlignment="1" applyProtection="1">
      <alignment horizontal="center" vertical="center"/>
      <protection/>
    </xf>
    <xf numFmtId="0" fontId="0" fillId="3" borderId="58" xfId="0" applyFont="1" applyFill="1" applyBorder="1" applyAlignment="1" applyProtection="1">
      <alignment horizontal="center" vertical="center"/>
      <protection/>
    </xf>
    <xf numFmtId="49" fontId="0" fillId="3" borderId="60" xfId="0" applyNumberFormat="1" applyFont="1" applyFill="1" applyBorder="1" applyAlignment="1">
      <alignment vertical="center"/>
    </xf>
    <xf numFmtId="0" fontId="0" fillId="3" borderId="60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vertical="center"/>
    </xf>
    <xf numFmtId="0" fontId="0" fillId="3" borderId="6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vertical="center"/>
    </xf>
    <xf numFmtId="49" fontId="0" fillId="3" borderId="63" xfId="0" applyNumberFormat="1" applyFont="1" applyFill="1" applyBorder="1" applyAlignment="1">
      <alignment vertical="center"/>
    </xf>
    <xf numFmtId="0" fontId="0" fillId="3" borderId="63" xfId="0" applyNumberFormat="1" applyFont="1" applyFill="1" applyBorder="1" applyAlignment="1">
      <alignment horizontal="center" vertical="center"/>
    </xf>
    <xf numFmtId="0" fontId="0" fillId="3" borderId="66" xfId="0" applyNumberFormat="1" applyFont="1" applyFill="1" applyBorder="1" applyAlignment="1">
      <alignment vertical="center"/>
    </xf>
    <xf numFmtId="180" fontId="0" fillId="4" borderId="56" xfId="0" applyNumberFormat="1" applyFont="1" applyFill="1" applyBorder="1" applyAlignment="1">
      <alignment vertical="center"/>
    </xf>
    <xf numFmtId="180" fontId="0" fillId="4" borderId="57" xfId="0" applyNumberFormat="1" applyFont="1" applyFill="1" applyBorder="1" applyAlignment="1">
      <alignment vertical="center"/>
    </xf>
    <xf numFmtId="180" fontId="0" fillId="4" borderId="58" xfId="0" applyNumberFormat="1" applyFont="1" applyFill="1" applyBorder="1" applyAlignment="1">
      <alignment vertical="center"/>
    </xf>
    <xf numFmtId="180" fontId="0" fillId="4" borderId="59" xfId="0" applyNumberFormat="1" applyFont="1" applyFill="1" applyBorder="1" applyAlignment="1">
      <alignment horizontal="center" vertical="center"/>
    </xf>
    <xf numFmtId="180" fontId="0" fillId="4" borderId="60" xfId="0" applyNumberFormat="1" applyFont="1" applyFill="1" applyBorder="1" applyAlignment="1">
      <alignment vertical="center"/>
    </xf>
    <xf numFmtId="180" fontId="0" fillId="4" borderId="61" xfId="0" applyNumberFormat="1" applyFont="1" applyFill="1" applyBorder="1" applyAlignment="1">
      <alignment horizontal="center" vertical="center"/>
    </xf>
    <xf numFmtId="180" fontId="0" fillId="4" borderId="5" xfId="0" applyNumberFormat="1" applyFont="1" applyFill="1" applyBorder="1" applyAlignment="1">
      <alignment vertical="center"/>
    </xf>
    <xf numFmtId="180" fontId="0" fillId="4" borderId="62" xfId="0" applyNumberFormat="1" applyFont="1" applyFill="1" applyBorder="1" applyAlignment="1">
      <alignment horizontal="center" vertical="center"/>
    </xf>
    <xf numFmtId="180" fontId="0" fillId="4" borderId="63" xfId="0" applyNumberFormat="1" applyFont="1" applyFill="1" applyBorder="1" applyAlignment="1">
      <alignment vertical="center"/>
    </xf>
    <xf numFmtId="0" fontId="0" fillId="4" borderId="64" xfId="0" applyFont="1" applyFill="1" applyBorder="1" applyAlignment="1" applyProtection="1">
      <alignment horizontal="center" vertical="center"/>
      <protection/>
    </xf>
    <xf numFmtId="0" fontId="0" fillId="4" borderId="57" xfId="0" applyNumberFormat="1" applyFont="1" applyFill="1" applyBorder="1" applyAlignment="1" applyProtection="1">
      <alignment horizontal="center" vertical="center"/>
      <protection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49" fontId="0" fillId="4" borderId="60" xfId="0" applyNumberFormat="1" applyFont="1" applyFill="1" applyBorder="1" applyAlignment="1">
      <alignment vertical="center"/>
    </xf>
    <xf numFmtId="0" fontId="0" fillId="4" borderId="60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vertical="center"/>
    </xf>
    <xf numFmtId="0" fontId="0" fillId="4" borderId="65" xfId="0" applyNumberFormat="1" applyFont="1" applyFill="1" applyBorder="1" applyAlignment="1">
      <alignment vertic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vertical="center"/>
    </xf>
    <xf numFmtId="49" fontId="0" fillId="4" borderId="63" xfId="0" applyNumberFormat="1" applyFont="1" applyFill="1" applyBorder="1" applyAlignment="1">
      <alignment vertical="center"/>
    </xf>
    <xf numFmtId="0" fontId="0" fillId="4" borderId="63" xfId="0" applyNumberFormat="1" applyFont="1" applyFill="1" applyBorder="1" applyAlignment="1">
      <alignment horizontal="center" vertical="center"/>
    </xf>
    <xf numFmtId="0" fontId="0" fillId="4" borderId="66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right" vertical="center"/>
    </xf>
    <xf numFmtId="0" fontId="0" fillId="3" borderId="0" xfId="0" applyFont="1" applyFill="1" applyAlignment="1" applyProtection="1">
      <alignment vertical="center"/>
      <protection/>
    </xf>
    <xf numFmtId="49" fontId="0" fillId="0" borderId="36" xfId="0" applyNumberFormat="1" applyFont="1" applyFill="1" applyBorder="1" applyAlignment="1" quotePrefix="1">
      <alignment vertical="center"/>
    </xf>
    <xf numFmtId="0" fontId="0" fillId="4" borderId="0" xfId="0" applyFont="1" applyFill="1" applyAlignment="1" applyProtection="1">
      <alignment vertical="center"/>
      <protection/>
    </xf>
    <xf numFmtId="0" fontId="0" fillId="0" borderId="8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180" fontId="0" fillId="3" borderId="0" xfId="0" applyNumberFormat="1" applyFont="1" applyFill="1" applyAlignment="1">
      <alignment vertical="center"/>
    </xf>
    <xf numFmtId="0" fontId="0" fillId="3" borderId="67" xfId="0" applyNumberFormat="1" applyFont="1" applyFill="1" applyBorder="1" applyAlignment="1">
      <alignment vertical="center"/>
    </xf>
    <xf numFmtId="0" fontId="0" fillId="3" borderId="68" xfId="0" applyNumberFormat="1" applyFont="1" applyFill="1" applyBorder="1" applyAlignment="1">
      <alignment vertical="center"/>
    </xf>
    <xf numFmtId="0" fontId="0" fillId="3" borderId="69" xfId="0" applyNumberFormat="1" applyFont="1" applyFill="1" applyBorder="1" applyAlignment="1">
      <alignment vertical="center"/>
    </xf>
    <xf numFmtId="0" fontId="7" fillId="3" borderId="70" xfId="0" applyNumberFormat="1" applyFont="1" applyFill="1" applyBorder="1" applyAlignment="1" applyProtection="1">
      <alignment horizontal="center" vertical="center"/>
      <protection/>
    </xf>
    <xf numFmtId="0" fontId="7" fillId="4" borderId="7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>
      <alignment vertical="center"/>
    </xf>
    <xf numFmtId="180" fontId="0" fillId="4" borderId="60" xfId="0" applyNumberFormat="1" applyFont="1" applyFill="1" applyBorder="1" applyAlignment="1">
      <alignment horizontal="right" vertical="center"/>
    </xf>
    <xf numFmtId="180" fontId="0" fillId="4" borderId="5" xfId="0" applyNumberFormat="1" applyFont="1" applyFill="1" applyBorder="1" applyAlignment="1">
      <alignment horizontal="right" vertical="center"/>
    </xf>
    <xf numFmtId="180" fontId="0" fillId="4" borderId="63" xfId="0" applyNumberFormat="1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vertical="center"/>
      <protection/>
    </xf>
    <xf numFmtId="181" fontId="2" fillId="0" borderId="1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Border="1" applyAlignment="1" applyProtection="1">
      <alignment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9" fillId="2" borderId="0" xfId="16" applyFont="1" applyFill="1" applyAlignment="1">
      <alignment vertical="center"/>
    </xf>
    <xf numFmtId="0" fontId="0" fillId="5" borderId="2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horizontal="right" vertical="center"/>
      <protection/>
    </xf>
    <xf numFmtId="0" fontId="0" fillId="5" borderId="47" xfId="0" applyFont="1" applyFill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1" fillId="5" borderId="71" xfId="0" applyFont="1" applyFill="1" applyBorder="1" applyAlignment="1">
      <alignment horizontal="center" vertical="center"/>
    </xf>
    <xf numFmtId="0" fontId="11" fillId="5" borderId="72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0" fillId="3" borderId="74" xfId="0" applyFill="1" applyBorder="1" applyAlignment="1">
      <alignment vertical="center" wrapText="1"/>
    </xf>
    <xf numFmtId="0" fontId="0" fillId="3" borderId="75" xfId="0" applyFill="1" applyBorder="1" applyAlignment="1">
      <alignment vertical="center" wrapText="1"/>
    </xf>
    <xf numFmtId="0" fontId="0" fillId="3" borderId="76" xfId="0" applyFill="1" applyBorder="1" applyAlignment="1">
      <alignment vertical="center" wrapText="1"/>
    </xf>
    <xf numFmtId="0" fontId="0" fillId="3" borderId="35" xfId="0" applyFill="1" applyBorder="1" applyAlignment="1">
      <alignment vertical="center" wrapText="1"/>
    </xf>
    <xf numFmtId="0" fontId="0" fillId="3" borderId="60" xfId="0" applyFill="1" applyBorder="1" applyAlignment="1">
      <alignment vertical="center" wrapText="1"/>
    </xf>
    <xf numFmtId="0" fontId="0" fillId="3" borderId="65" xfId="0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V149"/>
  <sheetViews>
    <sheetView showGridLines="0" showRowColHeaders="0" showZeros="0" tabSelected="1" zoomScale="85" zoomScaleNormal="85" zoomScaleSheetLayoutView="85" workbookViewId="0" topLeftCell="A1">
      <pane ySplit="9" topLeftCell="BM10" activePane="bottomLeft" state="frozen"/>
      <selection pane="topLeft" activeCell="Y2" sqref="Y2"/>
      <selection pane="bottomLeft" activeCell="D7" sqref="D7"/>
    </sheetView>
  </sheetViews>
  <sheetFormatPr defaultColWidth="8.796875" defaultRowHeight="18" customHeight="1"/>
  <cols>
    <col min="1" max="1" width="5.5" style="38" customWidth="1"/>
    <col min="2" max="2" width="9.09765625" style="38" customWidth="1"/>
    <col min="3" max="3" width="6.5" style="38" customWidth="1"/>
    <col min="4" max="4" width="33.5" style="38" customWidth="1"/>
    <col min="5" max="5" width="15.69921875" style="38" customWidth="1"/>
    <col min="6" max="6" width="10.19921875" style="38" customWidth="1"/>
    <col min="7" max="7" width="8.09765625" style="171" customWidth="1"/>
    <col min="8" max="8" width="7.59765625" style="38" customWidth="1"/>
    <col min="9" max="9" width="6.09765625" style="38" customWidth="1"/>
    <col min="10" max="10" width="7.69921875" style="38" customWidth="1"/>
    <col min="11" max="11" width="7.69921875" style="171" customWidth="1"/>
    <col min="12" max="12" width="7.69921875" style="38" customWidth="1"/>
    <col min="13" max="13" width="50.19921875" style="38" customWidth="1"/>
    <col min="14" max="14" width="60.59765625" style="38" customWidth="1"/>
    <col min="15" max="16" width="9.09765625" style="38" customWidth="1"/>
    <col min="17" max="17" width="12" style="38" customWidth="1"/>
    <col min="18" max="18" width="9.8984375" style="38" customWidth="1"/>
    <col min="19" max="19" width="6.09765625" style="38" customWidth="1"/>
    <col min="20" max="20" width="6.8984375" style="38" customWidth="1"/>
    <col min="21" max="21" width="14.3984375" style="38" bestFit="1" customWidth="1"/>
    <col min="22" max="22" width="8.09765625" style="38" customWidth="1"/>
    <col min="23" max="23" width="8.5" style="38" bestFit="1" customWidth="1"/>
    <col min="24" max="24" width="5.8984375" style="38" customWidth="1"/>
    <col min="25" max="16384" width="12" style="38" customWidth="1"/>
  </cols>
  <sheetData>
    <row r="1" spans="1:14" ht="18" customHeight="1">
      <c r="A1" s="35"/>
      <c r="B1" s="35"/>
      <c r="C1" s="35"/>
      <c r="D1" s="35"/>
      <c r="E1" s="35"/>
      <c r="F1" s="36"/>
      <c r="G1" s="37" t="s">
        <v>130</v>
      </c>
      <c r="H1" s="36"/>
      <c r="I1" s="36"/>
      <c r="J1" s="36"/>
      <c r="K1" s="36"/>
      <c r="L1" s="36"/>
      <c r="M1" s="35"/>
      <c r="N1" s="35"/>
    </row>
    <row r="2" spans="1:14" ht="18" customHeight="1">
      <c r="A2" s="273" t="s">
        <v>185</v>
      </c>
      <c r="B2" s="35"/>
      <c r="C2" s="35"/>
      <c r="D2" s="35"/>
      <c r="E2" s="35"/>
      <c r="F2" s="36"/>
      <c r="G2" s="39" t="s">
        <v>15</v>
      </c>
      <c r="H2" s="36"/>
      <c r="I2" s="36"/>
      <c r="J2" s="36"/>
      <c r="K2" s="36"/>
      <c r="L2" s="36"/>
      <c r="M2" s="35"/>
      <c r="N2" s="35"/>
    </row>
    <row r="3" spans="1:14" ht="18" customHeight="1">
      <c r="A3" s="39"/>
      <c r="B3" s="39"/>
      <c r="C3" s="39"/>
      <c r="D3" s="39"/>
      <c r="E3" s="35"/>
      <c r="F3" s="36"/>
      <c r="G3" s="39" t="s">
        <v>14</v>
      </c>
      <c r="H3" s="36"/>
      <c r="I3" s="36"/>
      <c r="J3" s="36"/>
      <c r="K3" s="36"/>
      <c r="L3" s="36"/>
      <c r="M3" s="35"/>
      <c r="N3" s="35"/>
    </row>
    <row r="4" spans="1:14" ht="18" customHeight="1">
      <c r="A4" s="39"/>
      <c r="B4" s="39"/>
      <c r="C4" s="39"/>
      <c r="D4" s="39"/>
      <c r="E4" s="277" t="s">
        <v>53</v>
      </c>
      <c r="F4" s="36"/>
      <c r="G4" s="40" t="s">
        <v>16</v>
      </c>
      <c r="H4" s="36"/>
      <c r="I4" s="36"/>
      <c r="J4" s="36"/>
      <c r="K4" s="36"/>
      <c r="L4" s="36"/>
      <c r="M4" s="35"/>
      <c r="N4" s="35"/>
    </row>
    <row r="5" spans="1:14" ht="18" customHeight="1">
      <c r="A5" s="35"/>
      <c r="B5" s="35"/>
      <c r="C5" s="35"/>
      <c r="D5" s="35"/>
      <c r="E5" s="277" t="s">
        <v>46</v>
      </c>
      <c r="F5" s="36"/>
      <c r="G5" s="205" t="s">
        <v>133</v>
      </c>
      <c r="H5" s="36"/>
      <c r="I5" s="36"/>
      <c r="J5" s="36"/>
      <c r="K5" s="36"/>
      <c r="L5" s="35"/>
      <c r="M5" s="35"/>
      <c r="N5" s="35"/>
    </row>
    <row r="6" spans="1:48" s="45" customFormat="1" ht="18" customHeight="1" thickBot="1">
      <c r="A6" s="41"/>
      <c r="B6" s="35"/>
      <c r="C6" s="42"/>
      <c r="D6" s="42"/>
      <c r="E6" s="42"/>
      <c r="F6" s="41"/>
      <c r="G6" s="43"/>
      <c r="H6" s="44"/>
      <c r="I6" s="44"/>
      <c r="J6" s="43"/>
      <c r="K6" s="44"/>
      <c r="L6" s="41"/>
      <c r="M6" s="41"/>
      <c r="N6" s="41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s="45" customFormat="1" ht="18" customHeight="1" thickBot="1">
      <c r="A7" s="278" t="s">
        <v>79</v>
      </c>
      <c r="B7" s="279"/>
      <c r="C7" s="280"/>
      <c r="D7" s="46"/>
      <c r="E7" s="47"/>
      <c r="F7" s="48"/>
      <c r="G7" s="48"/>
      <c r="H7" s="48"/>
      <c r="I7" s="44"/>
      <c r="J7" s="44"/>
      <c r="K7" s="43"/>
      <c r="L7" s="44"/>
      <c r="M7" s="41"/>
      <c r="N7" s="41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29" s="45" customFormat="1" ht="18" customHeight="1" thickBot="1">
      <c r="A8" s="278" t="s">
        <v>132</v>
      </c>
      <c r="B8" s="279"/>
      <c r="C8" s="280"/>
      <c r="D8" s="46"/>
      <c r="E8" s="49"/>
      <c r="F8" s="50"/>
      <c r="G8" s="50"/>
      <c r="H8" s="50"/>
      <c r="I8" s="44"/>
      <c r="J8" s="44"/>
      <c r="K8" s="43"/>
      <c r="L8" s="44"/>
      <c r="M8" s="41"/>
      <c r="N8" s="41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45" customFormat="1" ht="18" customHeight="1" thickBot="1">
      <c r="A9" s="278" t="s">
        <v>131</v>
      </c>
      <c r="B9" s="279"/>
      <c r="C9" s="280"/>
      <c r="D9" s="46"/>
      <c r="E9" s="51"/>
      <c r="F9" s="51"/>
      <c r="G9" s="51"/>
      <c r="H9" s="52"/>
      <c r="I9" s="44"/>
      <c r="J9" s="44"/>
      <c r="K9" s="43"/>
      <c r="L9" s="44"/>
      <c r="M9" s="41"/>
      <c r="N9" s="41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45" customFormat="1" ht="24" customHeight="1" thickBot="1" thickTop="1">
      <c r="A10" s="53" t="s">
        <v>161</v>
      </c>
      <c r="B10" s="54" t="s">
        <v>82</v>
      </c>
      <c r="C10" s="55" t="s">
        <v>83</v>
      </c>
      <c r="D10" s="55" t="s">
        <v>84</v>
      </c>
      <c r="E10" s="56" t="s">
        <v>85</v>
      </c>
      <c r="F10" s="57" t="s">
        <v>86</v>
      </c>
      <c r="G10" s="54" t="s">
        <v>87</v>
      </c>
      <c r="H10" s="54" t="s">
        <v>88</v>
      </c>
      <c r="I10" s="58" t="s">
        <v>89</v>
      </c>
      <c r="J10" s="59"/>
      <c r="K10" s="58" t="s">
        <v>90</v>
      </c>
      <c r="L10" s="60"/>
      <c r="M10" s="187"/>
      <c r="N10" s="185" t="s">
        <v>91</v>
      </c>
      <c r="R10" s="61" t="s">
        <v>92</v>
      </c>
      <c r="S10" s="62" t="s">
        <v>93</v>
      </c>
      <c r="T10" s="63" t="s">
        <v>94</v>
      </c>
      <c r="U10" s="64" t="s">
        <v>95</v>
      </c>
      <c r="V10" s="62" t="s">
        <v>87</v>
      </c>
      <c r="W10" s="62" t="s">
        <v>88</v>
      </c>
      <c r="Y10" s="65" t="s">
        <v>41</v>
      </c>
      <c r="Z10" s="65" t="s">
        <v>23</v>
      </c>
      <c r="AA10" s="65" t="s">
        <v>40</v>
      </c>
      <c r="AB10" s="66"/>
      <c r="AC10" s="64" t="s">
        <v>134</v>
      </c>
    </row>
    <row r="11" spans="1:29" s="45" customFormat="1" ht="18" customHeight="1" thickBot="1">
      <c r="A11" s="67">
        <f>IF(B11="","",1)</f>
      </c>
      <c r="B11" s="68"/>
      <c r="C11" s="69">
        <f>IF($B11="","",VLOOKUP($B11,$R$11:$S$18,2,FALSE))</f>
      </c>
      <c r="D11" s="68"/>
      <c r="E11" s="256"/>
      <c r="F11" s="70"/>
      <c r="G11" s="257"/>
      <c r="H11" s="71">
        <f>IF(G11="","",VLOOKUP(G11,$V$11:$W$13,2,FALSE))</f>
      </c>
      <c r="I11" s="261">
        <f>IF($D11="","",$D$8)</f>
      </c>
      <c r="J11" s="269"/>
      <c r="K11" s="261">
        <f>IF($D11="","",$D$9)</f>
      </c>
      <c r="L11" s="72"/>
      <c r="M11" s="262"/>
      <c r="N11" s="186">
        <f>IF(D11="","",D11&amp;"　"&amp;C11&amp;"　"&amp;F11)</f>
      </c>
      <c r="R11" s="61" t="s">
        <v>96</v>
      </c>
      <c r="S11" s="61">
        <v>11</v>
      </c>
      <c r="T11" s="61">
        <v>110</v>
      </c>
      <c r="U11" s="61" t="s">
        <v>96</v>
      </c>
      <c r="V11" s="61" t="s">
        <v>97</v>
      </c>
      <c r="W11" s="61">
        <v>2500</v>
      </c>
      <c r="Y11" s="65"/>
      <c r="Z11" s="65"/>
      <c r="AA11" s="73"/>
      <c r="AB11" s="66"/>
      <c r="AC11" s="64"/>
    </row>
    <row r="12" spans="1:29" s="45" customFormat="1" ht="18" customHeight="1" thickBot="1">
      <c r="A12" s="209"/>
      <c r="B12" s="210"/>
      <c r="C12" s="210"/>
      <c r="D12" s="211"/>
      <c r="E12" s="77" t="s">
        <v>98</v>
      </c>
      <c r="F12" s="221"/>
      <c r="G12" s="222"/>
      <c r="H12" s="223"/>
      <c r="I12" s="224"/>
      <c r="J12" s="80" t="s">
        <v>19</v>
      </c>
      <c r="K12" s="267">
        <v>1</v>
      </c>
      <c r="L12" s="81"/>
      <c r="M12" s="189"/>
      <c r="N12" s="82"/>
      <c r="O12" s="83"/>
      <c r="P12" s="83"/>
      <c r="R12" s="61" t="s">
        <v>99</v>
      </c>
      <c r="S12" s="61">
        <v>12</v>
      </c>
      <c r="T12" s="61">
        <v>112</v>
      </c>
      <c r="U12" s="61" t="s">
        <v>100</v>
      </c>
      <c r="V12" s="61" t="s">
        <v>101</v>
      </c>
      <c r="W12" s="61">
        <v>3000</v>
      </c>
      <c r="Y12" s="73" t="s">
        <v>135</v>
      </c>
      <c r="Z12" s="73" t="s">
        <v>34</v>
      </c>
      <c r="AA12" s="73" t="s">
        <v>135</v>
      </c>
      <c r="AB12" s="73" t="s">
        <v>34</v>
      </c>
      <c r="AC12" s="65" t="s">
        <v>136</v>
      </c>
    </row>
    <row r="13" spans="1:29" s="45" customFormat="1" ht="18" customHeight="1" thickBot="1">
      <c r="A13" s="212"/>
      <c r="B13" s="213"/>
      <c r="C13" s="213"/>
      <c r="D13" s="214" t="s">
        <v>102</v>
      </c>
      <c r="E13" s="87"/>
      <c r="F13" s="225"/>
      <c r="G13" s="226"/>
      <c r="H13" s="227"/>
      <c r="I13" s="228"/>
      <c r="J13" s="88" t="s">
        <v>102</v>
      </c>
      <c r="K13" s="258"/>
      <c r="L13" s="26"/>
      <c r="M13" s="206"/>
      <c r="N13" s="89"/>
      <c r="R13" s="61" t="s">
        <v>103</v>
      </c>
      <c r="S13" s="61">
        <v>13</v>
      </c>
      <c r="T13" s="61">
        <v>120</v>
      </c>
      <c r="U13" s="61" t="s">
        <v>99</v>
      </c>
      <c r="V13" s="61" t="s">
        <v>104</v>
      </c>
      <c r="W13" s="61">
        <v>4000</v>
      </c>
      <c r="Y13" s="73" t="s">
        <v>137</v>
      </c>
      <c r="Z13" s="73" t="s">
        <v>48</v>
      </c>
      <c r="AA13" s="73" t="s">
        <v>105</v>
      </c>
      <c r="AB13" s="73" t="s">
        <v>48</v>
      </c>
      <c r="AC13" s="65" t="s">
        <v>138</v>
      </c>
    </row>
    <row r="14" spans="1:29" s="45" customFormat="1" ht="18" customHeight="1" thickBot="1">
      <c r="A14" s="215"/>
      <c r="B14" s="216"/>
      <c r="C14" s="216"/>
      <c r="D14" s="217" t="s">
        <v>183</v>
      </c>
      <c r="E14" s="87"/>
      <c r="F14" s="227"/>
      <c r="G14" s="229"/>
      <c r="H14" s="227"/>
      <c r="I14" s="230"/>
      <c r="J14" s="93" t="s">
        <v>106</v>
      </c>
      <c r="K14" s="258"/>
      <c r="L14" s="192"/>
      <c r="M14" s="193"/>
      <c r="N14" s="89"/>
      <c r="R14" s="94" t="s">
        <v>107</v>
      </c>
      <c r="S14" s="61">
        <v>21</v>
      </c>
      <c r="T14" s="61">
        <v>123</v>
      </c>
      <c r="U14" s="61" t="s">
        <v>108</v>
      </c>
      <c r="Y14" s="73" t="s">
        <v>45</v>
      </c>
      <c r="Z14" s="73" t="s">
        <v>33</v>
      </c>
      <c r="AA14" s="73" t="s">
        <v>45</v>
      </c>
      <c r="AB14" s="73" t="s">
        <v>33</v>
      </c>
      <c r="AC14" s="65" t="s">
        <v>121</v>
      </c>
    </row>
    <row r="15" spans="1:29" s="45" customFormat="1" ht="18" customHeight="1" thickBot="1">
      <c r="A15" s="218"/>
      <c r="B15" s="219"/>
      <c r="C15" s="219"/>
      <c r="D15" s="220" t="s">
        <v>184</v>
      </c>
      <c r="E15" s="87"/>
      <c r="F15" s="231"/>
      <c r="G15" s="232"/>
      <c r="H15" s="231"/>
      <c r="I15" s="233"/>
      <c r="J15" s="95" t="s">
        <v>109</v>
      </c>
      <c r="K15" s="96"/>
      <c r="L15" s="172"/>
      <c r="M15" s="194"/>
      <c r="N15" s="89"/>
      <c r="R15" s="94" t="s">
        <v>110</v>
      </c>
      <c r="S15" s="61">
        <v>22</v>
      </c>
      <c r="T15" s="61">
        <v>130</v>
      </c>
      <c r="U15" s="61" t="s">
        <v>103</v>
      </c>
      <c r="Y15" s="73" t="s">
        <v>111</v>
      </c>
      <c r="Z15" s="73" t="s">
        <v>35</v>
      </c>
      <c r="AA15" s="73" t="s">
        <v>36</v>
      </c>
      <c r="AB15" s="73" t="s">
        <v>35</v>
      </c>
      <c r="AC15" s="65" t="s">
        <v>139</v>
      </c>
    </row>
    <row r="16" spans="1:29" s="45" customFormat="1" ht="18" customHeight="1" thickBot="1">
      <c r="A16" s="74" t="s">
        <v>112</v>
      </c>
      <c r="B16" s="75" t="s">
        <v>82</v>
      </c>
      <c r="C16" s="76" t="s">
        <v>113</v>
      </c>
      <c r="D16" s="76" t="s">
        <v>84</v>
      </c>
      <c r="E16" s="76" t="s">
        <v>114</v>
      </c>
      <c r="F16" s="79" t="s">
        <v>22</v>
      </c>
      <c r="G16" s="79" t="s">
        <v>21</v>
      </c>
      <c r="H16" s="79" t="s">
        <v>162</v>
      </c>
      <c r="I16" s="78" t="s">
        <v>20</v>
      </c>
      <c r="J16" s="80" t="s">
        <v>19</v>
      </c>
      <c r="K16" s="263"/>
      <c r="L16" s="99"/>
      <c r="M16" s="194"/>
      <c r="N16" s="82"/>
      <c r="R16" s="94" t="s">
        <v>115</v>
      </c>
      <c r="S16" s="61">
        <v>23</v>
      </c>
      <c r="T16" s="61">
        <v>134</v>
      </c>
      <c r="U16" s="61" t="s">
        <v>116</v>
      </c>
      <c r="Y16" s="65" t="s">
        <v>44</v>
      </c>
      <c r="Z16" s="73" t="s">
        <v>32</v>
      </c>
      <c r="AA16" s="65" t="s">
        <v>44</v>
      </c>
      <c r="AB16" s="73" t="s">
        <v>32</v>
      </c>
      <c r="AC16" s="65" t="s">
        <v>124</v>
      </c>
    </row>
    <row r="17" spans="1:29" s="45" customFormat="1" ht="18" customHeight="1" thickBot="1">
      <c r="A17" s="84">
        <f>IF($A11="","",$C11&amp;$A11&amp;1)</f>
      </c>
      <c r="B17" s="85">
        <f>IF($B11="","",$B11)</f>
      </c>
      <c r="C17" s="86">
        <f>IF($C11="","",$C11)</f>
      </c>
      <c r="D17" s="100">
        <f>IF($D11="","",$D11)</f>
      </c>
      <c r="E17" s="259"/>
      <c r="F17" s="101"/>
      <c r="G17" s="102"/>
      <c r="H17" s="102"/>
      <c r="I17" s="103">
        <f>IF(OR($C11=11,$C11=12,$C11=13),"男",IF(OR($C11=21,$C11=22,$C11=23),"女",""))</f>
      </c>
      <c r="J17" s="264" t="s">
        <v>174</v>
      </c>
      <c r="K17" s="263"/>
      <c r="L17" s="195"/>
      <c r="M17" s="191"/>
      <c r="N17" s="82"/>
      <c r="R17" s="94"/>
      <c r="S17" s="61"/>
      <c r="T17" s="61">
        <v>140</v>
      </c>
      <c r="U17" s="61" t="s">
        <v>117</v>
      </c>
      <c r="Y17" s="65" t="s">
        <v>140</v>
      </c>
      <c r="Z17" s="65" t="s">
        <v>31</v>
      </c>
      <c r="AA17" s="65" t="s">
        <v>118</v>
      </c>
      <c r="AB17" s="65" t="s">
        <v>28</v>
      </c>
      <c r="AC17" s="65" t="s">
        <v>125</v>
      </c>
    </row>
    <row r="18" spans="1:29" s="45" customFormat="1" ht="18" customHeight="1" thickBot="1">
      <c r="A18" s="90">
        <f>IF($A11="","",$C11&amp;$A11&amp;2)</f>
      </c>
      <c r="B18" s="91">
        <f>IF($B11="","",$B11)</f>
      </c>
      <c r="C18" s="92">
        <f>IF($C11="","",$C11)</f>
      </c>
      <c r="D18" s="104">
        <f>IF($D11="","",$D11)</f>
      </c>
      <c r="E18" s="87"/>
      <c r="F18" s="105"/>
      <c r="G18" s="102"/>
      <c r="H18" s="68"/>
      <c r="I18" s="106">
        <f>IF(OR($C11=11,$C11=12,$C11=13),"男",IF(OR($C11=21,$C11=22,$C11=23),"女",""))</f>
      </c>
      <c r="J18" s="265" t="s">
        <v>175</v>
      </c>
      <c r="K18" s="263"/>
      <c r="L18" s="97"/>
      <c r="M18" s="196"/>
      <c r="N18" s="82"/>
      <c r="R18" s="94"/>
      <c r="S18" s="61"/>
      <c r="T18" s="61">
        <v>210</v>
      </c>
      <c r="U18" s="61" t="s">
        <v>107</v>
      </c>
      <c r="Y18" s="65" t="s">
        <v>118</v>
      </c>
      <c r="Z18" s="65" t="s">
        <v>28</v>
      </c>
      <c r="AA18" s="65" t="s">
        <v>119</v>
      </c>
      <c r="AB18" s="65" t="s">
        <v>47</v>
      </c>
      <c r="AC18" s="65" t="s">
        <v>38</v>
      </c>
    </row>
    <row r="19" spans="1:29" s="45" customFormat="1" ht="18" customHeight="1" thickBot="1">
      <c r="A19" s="90">
        <f>IF($A11="","",$C11&amp;$A11&amp;3)</f>
      </c>
      <c r="B19" s="91">
        <f>IF($B11="","",$B11)</f>
      </c>
      <c r="C19" s="92">
        <f>IF($C11="","",$C11)</f>
      </c>
      <c r="D19" s="104">
        <f>IF($D11="","",$D11)</f>
      </c>
      <c r="E19" s="87"/>
      <c r="F19" s="105"/>
      <c r="G19" s="102"/>
      <c r="H19" s="68"/>
      <c r="I19" s="106">
        <f>IF(OR($C11=11,$C11=12,$C11=13),"男",IF(OR($C11=21,$C11=22,$C11=23),"女",""))</f>
      </c>
      <c r="J19" s="265" t="s">
        <v>176</v>
      </c>
      <c r="K19" s="263"/>
      <c r="L19" s="97"/>
      <c r="M19" s="196"/>
      <c r="N19" s="82"/>
      <c r="T19" s="61">
        <v>212</v>
      </c>
      <c r="U19" s="61" t="s">
        <v>120</v>
      </c>
      <c r="Y19" s="65" t="s">
        <v>119</v>
      </c>
      <c r="Z19" s="65" t="s">
        <v>47</v>
      </c>
      <c r="AA19" s="65" t="s">
        <v>141</v>
      </c>
      <c r="AB19" s="65" t="s">
        <v>55</v>
      </c>
      <c r="AC19" s="65" t="s">
        <v>142</v>
      </c>
    </row>
    <row r="20" spans="1:29" s="45" customFormat="1" ht="18" customHeight="1" thickBot="1">
      <c r="A20" s="90">
        <f>IF($A11="","",$C11&amp;$A11&amp;4)</f>
      </c>
      <c r="B20" s="91">
        <f>IF($B11="","",$B11)</f>
      </c>
      <c r="C20" s="92">
        <f>IF($C11="","",$C11)</f>
      </c>
      <c r="D20" s="104">
        <f>IF($D11="","",$D11)</f>
      </c>
      <c r="E20" s="87"/>
      <c r="F20" s="105"/>
      <c r="G20" s="102"/>
      <c r="H20" s="68"/>
      <c r="I20" s="106">
        <f>IF(OR($C11=11,$C11=12,$C11=13),"男",IF(OR($C11=21,$C11=22,$C11=23),"女",""))</f>
      </c>
      <c r="J20" s="265" t="s">
        <v>177</v>
      </c>
      <c r="K20" s="263"/>
      <c r="L20" s="190"/>
      <c r="M20" s="196"/>
      <c r="N20" s="82"/>
      <c r="T20" s="61">
        <v>220</v>
      </c>
      <c r="U20" s="61" t="s">
        <v>110</v>
      </c>
      <c r="Y20" s="65" t="s">
        <v>121</v>
      </c>
      <c r="Z20" s="65" t="s">
        <v>55</v>
      </c>
      <c r="AA20" s="65" t="s">
        <v>122</v>
      </c>
      <c r="AB20" s="65" t="s">
        <v>25</v>
      </c>
      <c r="AC20" s="65" t="s">
        <v>143</v>
      </c>
    </row>
    <row r="21" spans="1:29" s="45" customFormat="1" ht="18" customHeight="1" thickBot="1">
      <c r="A21" s="90">
        <f>IF($A11="","",$C11&amp;$A11&amp;5)</f>
      </c>
      <c r="B21" s="91">
        <f>IF($B11="","",$B11)</f>
      </c>
      <c r="C21" s="92">
        <f>IF($C11="","",$C11)</f>
      </c>
      <c r="D21" s="104">
        <f>IF($D11="","",$D11)</f>
      </c>
      <c r="E21" s="87"/>
      <c r="F21" s="105"/>
      <c r="G21" s="102"/>
      <c r="H21" s="68"/>
      <c r="I21" s="106">
        <f>IF(OR($C11=11,$C11=12,$C11=13),"男",IF(OR($C11=21,$C11=22,$C11=23),"女",""))</f>
      </c>
      <c r="J21" s="265" t="s">
        <v>178</v>
      </c>
      <c r="K21" s="263"/>
      <c r="L21" s="97"/>
      <c r="M21" s="196"/>
      <c r="N21" s="82"/>
      <c r="T21" s="61">
        <v>223</v>
      </c>
      <c r="U21" s="61" t="s">
        <v>123</v>
      </c>
      <c r="Y21" s="65" t="s">
        <v>122</v>
      </c>
      <c r="Z21" s="65" t="s">
        <v>25</v>
      </c>
      <c r="AA21" s="65" t="s">
        <v>124</v>
      </c>
      <c r="AB21" s="65" t="s">
        <v>27</v>
      </c>
      <c r="AC21" s="65" t="s">
        <v>144</v>
      </c>
    </row>
    <row r="22" spans="1:29" s="45" customFormat="1" ht="18" customHeight="1" thickBot="1">
      <c r="A22" s="90">
        <f>IF(OR($A11="",$E22=""),"",$C11&amp;$A11&amp;6)</f>
      </c>
      <c r="B22" s="91">
        <f>IF(OR($A11="",$E22=""),"",$B11)</f>
      </c>
      <c r="C22" s="92">
        <f>IF(OR($A11="",$E22=""),"",$C11)</f>
      </c>
      <c r="D22" s="104">
        <f>IF(OR($A11="",$E22=""),"",$D11)</f>
      </c>
      <c r="E22" s="87"/>
      <c r="F22" s="105"/>
      <c r="G22" s="102"/>
      <c r="H22" s="68"/>
      <c r="I22" s="106">
        <f>IF($E22="","",IF(OR($C11=11,$C11=12,$C11=13),"男",IF(OR($C11=21,$C11=22,$C11=23),"女","")))</f>
      </c>
      <c r="J22" s="265" t="s">
        <v>179</v>
      </c>
      <c r="K22" s="263"/>
      <c r="L22" s="97"/>
      <c r="M22" s="196"/>
      <c r="N22" s="82"/>
      <c r="T22" s="61">
        <v>230</v>
      </c>
      <c r="U22" s="61" t="s">
        <v>115</v>
      </c>
      <c r="Y22" s="65" t="s">
        <v>124</v>
      </c>
      <c r="Z22" s="65" t="s">
        <v>27</v>
      </c>
      <c r="AA22" s="65" t="s">
        <v>125</v>
      </c>
      <c r="AB22" s="65" t="s">
        <v>30</v>
      </c>
      <c r="AC22" s="65" t="s">
        <v>145</v>
      </c>
    </row>
    <row r="23" spans="1:29" s="45" customFormat="1" ht="18" customHeight="1" thickBot="1">
      <c r="A23" s="107">
        <f>IF(OR($A11="",$E23=""),"",$C11&amp;$A11&amp;7)</f>
      </c>
      <c r="B23" s="108">
        <f>IF(OR($A11="",$E23=""),"",$B11)</f>
      </c>
      <c r="C23" s="109">
        <f>IF(OR($A11="",$E23=""),"",$C11)</f>
      </c>
      <c r="D23" s="110">
        <f>IF(OR($A11="",$E23=""),"",$D11)</f>
      </c>
      <c r="E23" s="111"/>
      <c r="F23" s="112"/>
      <c r="G23" s="173"/>
      <c r="H23" s="173"/>
      <c r="I23" s="113">
        <f>IF($E23="","",IF(OR($C11=11,$C11=12,$C11=13),"男",IF(OR($C11=21,$C11=22,$C11=23),"女","")))</f>
      </c>
      <c r="J23" s="266" t="s">
        <v>180</v>
      </c>
      <c r="K23" s="263"/>
      <c r="L23" s="115"/>
      <c r="M23" s="197"/>
      <c r="N23" s="116"/>
      <c r="T23" s="61">
        <v>234</v>
      </c>
      <c r="U23" s="61" t="s">
        <v>126</v>
      </c>
      <c r="Y23" s="65" t="s">
        <v>125</v>
      </c>
      <c r="Z23" s="65" t="s">
        <v>30</v>
      </c>
      <c r="AA23" s="65" t="s">
        <v>38</v>
      </c>
      <c r="AB23" s="117" t="s">
        <v>146</v>
      </c>
      <c r="AC23" s="65" t="s">
        <v>39</v>
      </c>
    </row>
    <row r="24" spans="1:29" s="45" customFormat="1" ht="24" customHeight="1" thickBot="1" thickTop="1">
      <c r="A24" s="118" t="s">
        <v>161</v>
      </c>
      <c r="B24" s="119" t="s">
        <v>82</v>
      </c>
      <c r="C24" s="120" t="s">
        <v>83</v>
      </c>
      <c r="D24" s="120" t="s">
        <v>84</v>
      </c>
      <c r="E24" s="121" t="s">
        <v>85</v>
      </c>
      <c r="F24" s="122" t="s">
        <v>86</v>
      </c>
      <c r="G24" s="119" t="s">
        <v>127</v>
      </c>
      <c r="H24" s="119" t="s">
        <v>88</v>
      </c>
      <c r="I24" s="123" t="s">
        <v>89</v>
      </c>
      <c r="J24" s="124"/>
      <c r="K24" s="123" t="s">
        <v>90</v>
      </c>
      <c r="L24" s="125"/>
      <c r="M24" s="198"/>
      <c r="N24" s="185" t="s">
        <v>91</v>
      </c>
      <c r="T24" s="61">
        <v>240</v>
      </c>
      <c r="U24" s="61" t="s">
        <v>128</v>
      </c>
      <c r="Y24" s="65" t="s">
        <v>38</v>
      </c>
      <c r="Z24" s="117" t="s">
        <v>146</v>
      </c>
      <c r="AA24" s="65" t="s">
        <v>147</v>
      </c>
      <c r="AB24" s="65" t="s">
        <v>26</v>
      </c>
      <c r="AC24" s="64" t="s">
        <v>148</v>
      </c>
    </row>
    <row r="25" spans="1:29" s="45" customFormat="1" ht="18" customHeight="1" thickBot="1">
      <c r="A25" s="126">
        <f>IF(OR($A11="",$B25=""),"",$A11+1)</f>
      </c>
      <c r="B25" s="68"/>
      <c r="C25" s="127">
        <f>IF($B25="","",VLOOKUP($B25,$R$11:$S$18,2,FALSE))</f>
      </c>
      <c r="D25" s="68"/>
      <c r="E25" s="256"/>
      <c r="F25" s="70"/>
      <c r="G25" s="257"/>
      <c r="H25" s="128">
        <f>IF(G25="","",VLOOKUP(G25,$V$11:$W$13,2,FALSE))</f>
      </c>
      <c r="I25" s="261">
        <f>IF($D25="","",$D$8)</f>
      </c>
      <c r="J25" s="269"/>
      <c r="K25" s="261">
        <f>IF($D25="","",$D$9)</f>
      </c>
      <c r="L25" s="72"/>
      <c r="M25" s="199"/>
      <c r="N25" s="186">
        <f>IF(D25="","",D25&amp;"　"&amp;C25&amp;"　"&amp;F25)</f>
      </c>
      <c r="Y25" s="65" t="s">
        <v>149</v>
      </c>
      <c r="Z25" s="65" t="s">
        <v>26</v>
      </c>
      <c r="AA25" s="65" t="s">
        <v>150</v>
      </c>
      <c r="AB25" s="117" t="s">
        <v>151</v>
      </c>
      <c r="AC25" s="64" t="s">
        <v>152</v>
      </c>
    </row>
    <row r="26" spans="1:29" s="45" customFormat="1" ht="18" customHeight="1" thickBot="1">
      <c r="A26" s="234"/>
      <c r="B26" s="235"/>
      <c r="C26" s="235"/>
      <c r="D26" s="236"/>
      <c r="E26" s="132" t="s">
        <v>98</v>
      </c>
      <c r="F26" s="243"/>
      <c r="G26" s="244"/>
      <c r="H26" s="245"/>
      <c r="I26" s="246"/>
      <c r="J26" s="135" t="s">
        <v>19</v>
      </c>
      <c r="K26" s="268">
        <f>K12+1</f>
        <v>2</v>
      </c>
      <c r="L26" s="136"/>
      <c r="M26" s="207"/>
      <c r="N26" s="137"/>
      <c r="Y26" s="65" t="s">
        <v>153</v>
      </c>
      <c r="Z26" s="117" t="s">
        <v>154</v>
      </c>
      <c r="AA26" s="65" t="s">
        <v>155</v>
      </c>
      <c r="AB26" s="65" t="s">
        <v>24</v>
      </c>
      <c r="AC26" s="64" t="s">
        <v>156</v>
      </c>
    </row>
    <row r="27" spans="1:29" s="45" customFormat="1" ht="18" customHeight="1" thickBot="1">
      <c r="A27" s="237"/>
      <c r="B27" s="238"/>
      <c r="C27" s="238"/>
      <c r="D27" s="270" t="s">
        <v>102</v>
      </c>
      <c r="E27" s="87"/>
      <c r="F27" s="247"/>
      <c r="G27" s="248"/>
      <c r="H27" s="249"/>
      <c r="I27" s="250"/>
      <c r="J27" s="142" t="s">
        <v>102</v>
      </c>
      <c r="K27" s="260"/>
      <c r="L27" s="175"/>
      <c r="M27" s="208"/>
      <c r="N27" s="137"/>
      <c r="Y27" s="65" t="s">
        <v>155</v>
      </c>
      <c r="Z27" s="65" t="s">
        <v>24</v>
      </c>
      <c r="AA27" s="65" t="s">
        <v>157</v>
      </c>
      <c r="AB27" s="65" t="s">
        <v>29</v>
      </c>
      <c r="AC27" s="64" t="s">
        <v>158</v>
      </c>
    </row>
    <row r="28" spans="1:29" s="45" customFormat="1" ht="18" customHeight="1" thickBot="1">
      <c r="A28" s="239"/>
      <c r="B28" s="240"/>
      <c r="C28" s="240"/>
      <c r="D28" s="271" t="s">
        <v>183</v>
      </c>
      <c r="E28" s="87"/>
      <c r="F28" s="249"/>
      <c r="G28" s="251"/>
      <c r="H28" s="249"/>
      <c r="I28" s="252"/>
      <c r="J28" s="147" t="s">
        <v>106</v>
      </c>
      <c r="K28" s="260"/>
      <c r="L28" s="174"/>
      <c r="M28" s="201"/>
      <c r="N28" s="137"/>
      <c r="Y28" s="65" t="s">
        <v>159</v>
      </c>
      <c r="Z28" s="65" t="s">
        <v>29</v>
      </c>
      <c r="AA28" s="65" t="s">
        <v>39</v>
      </c>
      <c r="AB28" s="65" t="s">
        <v>42</v>
      </c>
      <c r="AC28" s="64" t="s">
        <v>160</v>
      </c>
    </row>
    <row r="29" spans="1:29" s="45" customFormat="1" ht="18" customHeight="1" thickBot="1">
      <c r="A29" s="241"/>
      <c r="B29" s="242"/>
      <c r="C29" s="242"/>
      <c r="D29" s="272" t="s">
        <v>184</v>
      </c>
      <c r="E29" s="87"/>
      <c r="F29" s="253"/>
      <c r="G29" s="254"/>
      <c r="H29" s="253"/>
      <c r="I29" s="255"/>
      <c r="J29" s="148" t="s">
        <v>109</v>
      </c>
      <c r="K29" s="149"/>
      <c r="L29" s="150"/>
      <c r="M29" s="202"/>
      <c r="N29" s="137"/>
      <c r="Y29" s="65" t="s">
        <v>39</v>
      </c>
      <c r="Z29" s="65" t="s">
        <v>42</v>
      </c>
      <c r="AA29" s="65" t="s">
        <v>129</v>
      </c>
      <c r="AB29" s="65" t="s">
        <v>31</v>
      </c>
      <c r="AC29" s="64"/>
    </row>
    <row r="30" spans="1:29" s="45" customFormat="1" ht="18" customHeight="1" thickBot="1">
      <c r="A30" s="129" t="s">
        <v>112</v>
      </c>
      <c r="B30" s="130" t="s">
        <v>82</v>
      </c>
      <c r="C30" s="131" t="s">
        <v>113</v>
      </c>
      <c r="D30" s="131" t="s">
        <v>84</v>
      </c>
      <c r="E30" s="131" t="s">
        <v>114</v>
      </c>
      <c r="F30" s="134" t="s">
        <v>22</v>
      </c>
      <c r="G30" s="133" t="s">
        <v>21</v>
      </c>
      <c r="H30" s="133" t="s">
        <v>162</v>
      </c>
      <c r="I30" s="133" t="s">
        <v>20</v>
      </c>
      <c r="J30" s="135" t="s">
        <v>19</v>
      </c>
      <c r="K30" s="149"/>
      <c r="L30" s="152"/>
      <c r="M30" s="202"/>
      <c r="N30" s="137"/>
      <c r="Y30" s="65"/>
      <c r="Z30" s="65"/>
      <c r="AA30" s="73"/>
      <c r="AB30" s="66"/>
      <c r="AC30" s="64"/>
    </row>
    <row r="31" spans="1:28" s="45" customFormat="1" ht="18" customHeight="1" thickBot="1">
      <c r="A31" s="138">
        <f>IF($A25="","",$C25&amp;$A25&amp;1)</f>
      </c>
      <c r="B31" s="139">
        <f>IF($B25="","",$B25)</f>
      </c>
      <c r="C31" s="140">
        <f>IF($C25="","",$C25)</f>
      </c>
      <c r="D31" s="141">
        <f>IF($D25="","",$D25)</f>
      </c>
      <c r="E31" s="259"/>
      <c r="F31" s="101"/>
      <c r="G31" s="102"/>
      <c r="H31" s="102"/>
      <c r="I31" s="153">
        <f>IF(OR($C25=11,$C25=12,$C25=13),"男",IF(OR($C25=21,$C25=22,$C25=23),"女",""))</f>
      </c>
      <c r="J31" s="154" t="s">
        <v>174</v>
      </c>
      <c r="K31" s="149"/>
      <c r="L31" s="176"/>
      <c r="M31" s="200"/>
      <c r="N31" s="155"/>
      <c r="AA31" s="156"/>
      <c r="AB31" s="157"/>
    </row>
    <row r="32" spans="1:28" s="45" customFormat="1" ht="18" customHeight="1" thickBot="1">
      <c r="A32" s="143">
        <f>IF($A25="","",$C25&amp;$A25&amp;2)</f>
      </c>
      <c r="B32" s="144">
        <f>IF($B25="","",$B25)</f>
      </c>
      <c r="C32" s="145">
        <f>IF($C25="","",$C25)</f>
      </c>
      <c r="D32" s="146">
        <f>IF($D25="","",$D25)</f>
      </c>
      <c r="E32" s="87"/>
      <c r="F32" s="105"/>
      <c r="G32" s="102"/>
      <c r="H32" s="68"/>
      <c r="I32" s="158">
        <f>IF(OR($C25=11,$C25=12,$C25=13),"男",IF(OR($C25=21,$C25=22,$C25=23),"女",""))</f>
      </c>
      <c r="J32" s="159" t="s">
        <v>175</v>
      </c>
      <c r="K32" s="149"/>
      <c r="L32" s="150"/>
      <c r="M32" s="203"/>
      <c r="N32" s="155"/>
      <c r="Y32" s="156"/>
      <c r="Z32" s="156"/>
      <c r="AA32" s="156"/>
      <c r="AB32" s="157"/>
    </row>
    <row r="33" spans="1:28" s="45" customFormat="1" ht="18" customHeight="1" thickBot="1">
      <c r="A33" s="143">
        <f>IF($A25="","",$C25&amp;$A25&amp;3)</f>
      </c>
      <c r="B33" s="144">
        <f>IF($B25="","",$B25)</f>
      </c>
      <c r="C33" s="145">
        <f>IF($C25="","",$C25)</f>
      </c>
      <c r="D33" s="146">
        <f>IF($D25="","",$D25)</f>
      </c>
      <c r="E33" s="87"/>
      <c r="F33" s="105"/>
      <c r="G33" s="102"/>
      <c r="H33" s="68"/>
      <c r="I33" s="158">
        <f>IF(OR($C25=11,$C25=12,$C25=13),"男",IF(OR($C25=21,$C25=22,$C25=23),"女",""))</f>
      </c>
      <c r="J33" s="159" t="s">
        <v>176</v>
      </c>
      <c r="K33" s="149"/>
      <c r="L33" s="150"/>
      <c r="M33" s="203"/>
      <c r="N33" s="155"/>
      <c r="Y33" s="156"/>
      <c r="Z33" s="156"/>
      <c r="AA33" s="156"/>
      <c r="AB33" s="157"/>
    </row>
    <row r="34" spans="1:28" s="45" customFormat="1" ht="18" customHeight="1" thickBot="1">
      <c r="A34" s="143">
        <f>IF($A25="","",$C25&amp;$A25&amp;4)</f>
      </c>
      <c r="B34" s="144">
        <f>IF($B25="","",$B25)</f>
      </c>
      <c r="C34" s="145">
        <f>IF($C25="","",$C25)</f>
      </c>
      <c r="D34" s="146">
        <f>IF($D25="","",$D25)</f>
      </c>
      <c r="E34" s="87"/>
      <c r="F34" s="105"/>
      <c r="G34" s="102"/>
      <c r="H34" s="68"/>
      <c r="I34" s="158">
        <f>IF(OR($C25=11,$C25=12,$C25=13),"男",IF(OR($C25=21,$C25=22,$C25=23),"女",""))</f>
      </c>
      <c r="J34" s="159" t="s">
        <v>177</v>
      </c>
      <c r="K34" s="149"/>
      <c r="L34" s="175"/>
      <c r="M34" s="203"/>
      <c r="N34" s="155"/>
      <c r="Y34" s="156"/>
      <c r="Z34" s="156"/>
      <c r="AA34" s="156"/>
      <c r="AB34" s="157"/>
    </row>
    <row r="35" spans="1:28" s="45" customFormat="1" ht="18" customHeight="1" thickBot="1">
      <c r="A35" s="143">
        <f>IF($A25="","",$C25&amp;$A25&amp;5)</f>
      </c>
      <c r="B35" s="144">
        <f>IF($B25="","",$B25)</f>
      </c>
      <c r="C35" s="145">
        <f>IF($C25="","",$C25)</f>
      </c>
      <c r="D35" s="146">
        <f>IF($D25="","",$D25)</f>
      </c>
      <c r="E35" s="87"/>
      <c r="F35" s="105"/>
      <c r="G35" s="102"/>
      <c r="H35" s="68"/>
      <c r="I35" s="158">
        <f>IF(OR($C25=11,$C25=12,$C25=13),"男",IF(OR($C25=21,$C25=22,$C25=23),"女",""))</f>
      </c>
      <c r="J35" s="159" t="s">
        <v>178</v>
      </c>
      <c r="K35" s="149"/>
      <c r="L35" s="150"/>
      <c r="M35" s="203"/>
      <c r="N35" s="155"/>
      <c r="Y35" s="25"/>
      <c r="Z35" s="24"/>
      <c r="AA35" s="25"/>
      <c r="AB35" s="1"/>
    </row>
    <row r="36" spans="1:14" s="45" customFormat="1" ht="18" customHeight="1" thickBot="1">
      <c r="A36" s="143">
        <f>IF(OR($A25="",$E36=""),"",$C25&amp;$A25&amp;6)</f>
      </c>
      <c r="B36" s="144">
        <f>IF(OR($A25="",$E36=""),"",$B25)</f>
      </c>
      <c r="C36" s="145">
        <f>IF(OR($A25="",$E36=""),"",$C25)</f>
      </c>
      <c r="D36" s="146">
        <f>IF(OR($A25="",$E36=""),"",$D25)</f>
      </c>
      <c r="E36" s="87"/>
      <c r="F36" s="105"/>
      <c r="G36" s="102"/>
      <c r="H36" s="68"/>
      <c r="I36" s="158">
        <f>IF($E36="","",IF(OR($C25=11,$C25=12,$C25=13),"男",IF(OR($C25=21,$C25=22,$C25=23),"女","")))</f>
      </c>
      <c r="J36" s="159" t="s">
        <v>179</v>
      </c>
      <c r="K36" s="149"/>
      <c r="L36" s="150"/>
      <c r="M36" s="203"/>
      <c r="N36" s="155"/>
    </row>
    <row r="37" spans="1:28" s="45" customFormat="1" ht="18" customHeight="1" thickBot="1">
      <c r="A37" s="160">
        <f>IF(OR($A25="",$E37=""),"",$C25&amp;$A25&amp;7)</f>
      </c>
      <c r="B37" s="161">
        <f>IF(OR($A25="",$E37=""),"",$B25)</f>
      </c>
      <c r="C37" s="162">
        <f>IF(OR($A25="",$E37=""),"",$C25)</f>
      </c>
      <c r="D37" s="163">
        <f>IF(OR($A25="",$E37=""),"",$D25)</f>
      </c>
      <c r="E37" s="111"/>
      <c r="F37" s="112"/>
      <c r="G37" s="173"/>
      <c r="H37" s="173"/>
      <c r="I37" s="164">
        <f>IF($E37="","",IF(OR($C25=11,$C25=12,$C25=13),"男",IF(OR($C25=21,$C25=22,$C25=23),"女","")))</f>
      </c>
      <c r="J37" s="165" t="s">
        <v>180</v>
      </c>
      <c r="K37" s="166"/>
      <c r="L37" s="167"/>
      <c r="M37" s="204"/>
      <c r="N37" s="168"/>
      <c r="Y37" s="169"/>
      <c r="Z37" s="169"/>
      <c r="AA37" s="169"/>
      <c r="AB37" s="170"/>
    </row>
    <row r="38" spans="1:28" s="45" customFormat="1" ht="24" customHeight="1" thickBot="1" thickTop="1">
      <c r="A38" s="53" t="s">
        <v>163</v>
      </c>
      <c r="B38" s="54" t="s">
        <v>82</v>
      </c>
      <c r="C38" s="55" t="s">
        <v>83</v>
      </c>
      <c r="D38" s="55" t="s">
        <v>84</v>
      </c>
      <c r="E38" s="56" t="s">
        <v>85</v>
      </c>
      <c r="F38" s="57" t="s">
        <v>86</v>
      </c>
      <c r="G38" s="54" t="s">
        <v>87</v>
      </c>
      <c r="H38" s="54" t="s">
        <v>88</v>
      </c>
      <c r="I38" s="58" t="s">
        <v>89</v>
      </c>
      <c r="J38" s="59"/>
      <c r="K38" s="58" t="s">
        <v>90</v>
      </c>
      <c r="L38" s="60"/>
      <c r="M38" s="187"/>
      <c r="N38" s="185" t="s">
        <v>91</v>
      </c>
      <c r="Y38" s="25"/>
      <c r="Z38" s="24"/>
      <c r="AA38" s="25"/>
      <c r="AB38" s="1"/>
    </row>
    <row r="39" spans="1:14" s="45" customFormat="1" ht="18" customHeight="1" thickBot="1">
      <c r="A39" s="67">
        <f>IF(OR($A25="",$B39=""),"",$A25+1)</f>
      </c>
      <c r="B39" s="68"/>
      <c r="C39" s="69">
        <f>IF($B39="","",VLOOKUP($B39,$R$11:$S$18,2,FALSE))</f>
      </c>
      <c r="D39" s="68"/>
      <c r="E39" s="256"/>
      <c r="F39" s="70"/>
      <c r="G39" s="257"/>
      <c r="H39" s="71">
        <f>IF(G39="","",VLOOKUP(G39,$V$11:$W$13,2,FALSE))</f>
      </c>
      <c r="I39" s="261">
        <f>IF($D39="","",$D$8)</f>
      </c>
      <c r="J39" s="269"/>
      <c r="K39" s="261">
        <f>IF($D39="","",$D$9)</f>
      </c>
      <c r="L39" s="72"/>
      <c r="M39" s="188"/>
      <c r="N39" s="186">
        <f>IF(D39="","",D39&amp;"　"&amp;C39&amp;"　"&amp;F39)</f>
      </c>
    </row>
    <row r="40" spans="1:14" s="45" customFormat="1" ht="18" customHeight="1" thickBot="1">
      <c r="A40" s="209"/>
      <c r="B40" s="210"/>
      <c r="C40" s="210"/>
      <c r="D40" s="211"/>
      <c r="E40" s="77" t="s">
        <v>98</v>
      </c>
      <c r="F40" s="221"/>
      <c r="G40" s="222"/>
      <c r="H40" s="223"/>
      <c r="I40" s="224"/>
      <c r="J40" s="80" t="s">
        <v>19</v>
      </c>
      <c r="K40" s="267">
        <f>K26+1</f>
        <v>3</v>
      </c>
      <c r="L40" s="81"/>
      <c r="M40" s="189"/>
      <c r="N40" s="82"/>
    </row>
    <row r="41" spans="1:23" s="45" customFormat="1" ht="18" customHeight="1" thickBot="1">
      <c r="A41" s="212"/>
      <c r="B41" s="213"/>
      <c r="C41" s="213"/>
      <c r="D41" s="214" t="s">
        <v>102</v>
      </c>
      <c r="E41" s="87"/>
      <c r="F41" s="225"/>
      <c r="G41" s="226"/>
      <c r="H41" s="227"/>
      <c r="I41" s="228"/>
      <c r="J41" s="88" t="s">
        <v>102</v>
      </c>
      <c r="K41" s="258"/>
      <c r="L41" s="26"/>
      <c r="M41" s="206"/>
      <c r="N41" s="89"/>
      <c r="R41" s="38"/>
      <c r="S41" s="38"/>
      <c r="T41" s="38"/>
      <c r="U41" s="38"/>
      <c r="V41" s="38"/>
      <c r="W41" s="38"/>
    </row>
    <row r="42" spans="1:30" s="45" customFormat="1" ht="18" customHeight="1" thickBot="1">
      <c r="A42" s="215"/>
      <c r="B42" s="216"/>
      <c r="C42" s="216"/>
      <c r="D42" s="217" t="s">
        <v>183</v>
      </c>
      <c r="E42" s="87"/>
      <c r="F42" s="227"/>
      <c r="G42" s="229"/>
      <c r="H42" s="227"/>
      <c r="I42" s="230"/>
      <c r="J42" s="93" t="s">
        <v>181</v>
      </c>
      <c r="K42" s="258"/>
      <c r="L42" s="192"/>
      <c r="M42" s="193"/>
      <c r="N42" s="89"/>
      <c r="R42" s="38"/>
      <c r="S42" s="38"/>
      <c r="T42" s="38"/>
      <c r="U42" s="38"/>
      <c r="V42" s="38"/>
      <c r="W42" s="38"/>
      <c r="AD42" s="38"/>
    </row>
    <row r="43" spans="1:30" s="45" customFormat="1" ht="18" customHeight="1" thickBot="1">
      <c r="A43" s="218"/>
      <c r="B43" s="219"/>
      <c r="C43" s="219"/>
      <c r="D43" s="220" t="s">
        <v>184</v>
      </c>
      <c r="E43" s="87"/>
      <c r="F43" s="231"/>
      <c r="G43" s="232"/>
      <c r="H43" s="231"/>
      <c r="I43" s="233"/>
      <c r="J43" s="95" t="s">
        <v>182</v>
      </c>
      <c r="K43" s="96"/>
      <c r="L43" s="172"/>
      <c r="M43" s="194"/>
      <c r="N43" s="89"/>
      <c r="R43" s="38"/>
      <c r="S43" s="38"/>
      <c r="T43" s="38"/>
      <c r="U43" s="38"/>
      <c r="V43" s="38"/>
      <c r="W43" s="38"/>
      <c r="AD43" s="38"/>
    </row>
    <row r="44" spans="1:30" s="45" customFormat="1" ht="18" customHeight="1" thickBot="1">
      <c r="A44" s="74" t="s">
        <v>112</v>
      </c>
      <c r="B44" s="75" t="s">
        <v>82</v>
      </c>
      <c r="C44" s="76" t="s">
        <v>113</v>
      </c>
      <c r="D44" s="76" t="s">
        <v>84</v>
      </c>
      <c r="E44" s="76" t="s">
        <v>114</v>
      </c>
      <c r="F44" s="79" t="s">
        <v>22</v>
      </c>
      <c r="G44" s="79" t="s">
        <v>21</v>
      </c>
      <c r="H44" s="79" t="s">
        <v>162</v>
      </c>
      <c r="I44" s="78" t="s">
        <v>20</v>
      </c>
      <c r="J44" s="80" t="s">
        <v>19</v>
      </c>
      <c r="K44" s="98"/>
      <c r="L44" s="99"/>
      <c r="M44" s="194"/>
      <c r="N44" s="82"/>
      <c r="R44" s="38"/>
      <c r="S44" s="38"/>
      <c r="T44" s="38"/>
      <c r="U44" s="38"/>
      <c r="V44" s="38"/>
      <c r="W44" s="38"/>
      <c r="AD44" s="38"/>
    </row>
    <row r="45" spans="1:30" s="45" customFormat="1" ht="18" customHeight="1" thickBot="1">
      <c r="A45" s="84">
        <f>IF($A39="","",$C39&amp;$A39&amp;1)</f>
      </c>
      <c r="B45" s="85">
        <f>IF($B39="","",$B39)</f>
      </c>
      <c r="C45" s="86">
        <f>IF($C39="","",$C39)</f>
      </c>
      <c r="D45" s="100">
        <f>IF($D39="","",$D39)</f>
      </c>
      <c r="E45" s="259"/>
      <c r="F45" s="101"/>
      <c r="G45" s="102"/>
      <c r="H45" s="102"/>
      <c r="I45" s="103">
        <f>IF(OR($C39=11,$C39=12,$C39=13),"男",IF(OR($C39=21,$C39=22,$C39=23),"女",""))</f>
      </c>
      <c r="J45" s="264" t="s">
        <v>174</v>
      </c>
      <c r="K45" s="258"/>
      <c r="L45" s="195"/>
      <c r="M45" s="191"/>
      <c r="N45" s="82"/>
      <c r="Y45" s="156"/>
      <c r="Z45" s="156"/>
      <c r="AA45" s="156"/>
      <c r="AB45" s="157"/>
      <c r="AD45" s="38"/>
    </row>
    <row r="46" spans="1:33" s="45" customFormat="1" ht="18" customHeight="1" thickBot="1">
      <c r="A46" s="90">
        <f>IF($A39="","",$C39&amp;$A39&amp;2)</f>
      </c>
      <c r="B46" s="91">
        <f>IF($B39="","",$B39)</f>
      </c>
      <c r="C46" s="92">
        <f>IF($C39="","",$C39)</f>
      </c>
      <c r="D46" s="104">
        <f>IF($D39="","",$D39)</f>
      </c>
      <c r="E46" s="87"/>
      <c r="F46" s="105"/>
      <c r="G46" s="102"/>
      <c r="H46" s="68"/>
      <c r="I46" s="106">
        <f>IF(OR($C39=11,$C39=12,$C39=13),"男",IF(OR($C39=21,$C39=22,$C39=23),"女",""))</f>
      </c>
      <c r="J46" s="265" t="s">
        <v>175</v>
      </c>
      <c r="K46" s="96"/>
      <c r="L46" s="97"/>
      <c r="M46" s="196"/>
      <c r="N46" s="82"/>
      <c r="Y46" s="156"/>
      <c r="Z46" s="156"/>
      <c r="AA46" s="156"/>
      <c r="AB46" s="157"/>
      <c r="AD46" s="38"/>
      <c r="AG46" s="38"/>
    </row>
    <row r="47" spans="1:33" s="45" customFormat="1" ht="18" customHeight="1" thickBot="1">
      <c r="A47" s="90">
        <f>IF($A39="","",$C39&amp;$A39&amp;3)</f>
      </c>
      <c r="B47" s="91">
        <f>IF($B39="","",$B39)</f>
      </c>
      <c r="C47" s="92">
        <f>IF($C39="","",$C39)</f>
      </c>
      <c r="D47" s="104">
        <f>IF($D39="","",$D39)</f>
      </c>
      <c r="E47" s="87"/>
      <c r="F47" s="105"/>
      <c r="G47" s="102"/>
      <c r="H47" s="68"/>
      <c r="I47" s="106">
        <f>IF(OR($C39=11,$C39=12,$C39=13),"男",IF(OR($C39=21,$C39=22,$C39=23),"女",""))</f>
      </c>
      <c r="J47" s="265" t="s">
        <v>176</v>
      </c>
      <c r="K47" s="96"/>
      <c r="L47" s="97"/>
      <c r="M47" s="196"/>
      <c r="N47" s="82"/>
      <c r="Y47" s="156"/>
      <c r="Z47" s="156"/>
      <c r="AA47" s="156"/>
      <c r="AB47" s="157"/>
      <c r="AD47" s="38"/>
      <c r="AG47" s="38"/>
    </row>
    <row r="48" spans="1:28" s="45" customFormat="1" ht="18" customHeight="1" thickBot="1">
      <c r="A48" s="90">
        <f>IF($A39="","",$C39&amp;$A39&amp;4)</f>
      </c>
      <c r="B48" s="91">
        <f>IF($B39="","",$B39)</f>
      </c>
      <c r="C48" s="92">
        <f>IF($C39="","",$C39)</f>
      </c>
      <c r="D48" s="104">
        <f>IF($D39="","",$D39)</f>
      </c>
      <c r="E48" s="87"/>
      <c r="F48" s="105"/>
      <c r="G48" s="102"/>
      <c r="H48" s="68"/>
      <c r="I48" s="106">
        <f>IF(OR($C39=11,$C39=12,$C39=13),"男",IF(OR($C39=21,$C39=22,$C39=23),"女",""))</f>
      </c>
      <c r="J48" s="265" t="s">
        <v>177</v>
      </c>
      <c r="K48" s="96"/>
      <c r="L48" s="190"/>
      <c r="M48" s="196"/>
      <c r="N48" s="82"/>
      <c r="Y48" s="156"/>
      <c r="Z48" s="156"/>
      <c r="AA48" s="156"/>
      <c r="AB48" s="157"/>
    </row>
    <row r="49" spans="1:23" s="45" customFormat="1" ht="18" customHeight="1" thickBot="1">
      <c r="A49" s="90">
        <f>IF($A39="","",$C39&amp;$A39&amp;5)</f>
      </c>
      <c r="B49" s="91">
        <f>IF($B39="","",$B39)</f>
      </c>
      <c r="C49" s="92">
        <f>IF($C39="","",$C39)</f>
      </c>
      <c r="D49" s="104">
        <f>IF($D39="","",$D39)</f>
      </c>
      <c r="E49" s="87"/>
      <c r="F49" s="105"/>
      <c r="G49" s="102"/>
      <c r="H49" s="68"/>
      <c r="I49" s="106">
        <f>IF(OR($C39=11,$C39=12,$C39=13),"男",IF(OR($C39=21,$C39=22,$C39=23),"女",""))</f>
      </c>
      <c r="J49" s="265" t="s">
        <v>178</v>
      </c>
      <c r="K49" s="96"/>
      <c r="L49" s="97"/>
      <c r="M49" s="196"/>
      <c r="N49" s="82"/>
      <c r="R49" s="38"/>
      <c r="S49" s="38"/>
      <c r="T49" s="38"/>
      <c r="U49" s="38"/>
      <c r="V49" s="38"/>
      <c r="W49" s="38"/>
    </row>
    <row r="50" spans="1:23" s="45" customFormat="1" ht="18" customHeight="1" thickBot="1">
      <c r="A50" s="90">
        <f>IF(OR($A39="",$E50=""),"",$C39&amp;$A39&amp;6)</f>
      </c>
      <c r="B50" s="91">
        <f>IF(OR($A39="",$E50=""),"",$B39)</f>
      </c>
      <c r="C50" s="92">
        <f>IF(OR($A39="",$E50=""),"",$C39)</f>
      </c>
      <c r="D50" s="104">
        <f>IF(OR($A39="",$E50=""),"",$D39)</f>
      </c>
      <c r="E50" s="87"/>
      <c r="F50" s="105"/>
      <c r="G50" s="102"/>
      <c r="H50" s="68"/>
      <c r="I50" s="106">
        <f>IF($E50="","",IF(OR($C39=11,$C39=12,$C39=13),"男",IF(OR($C39=21,$C39=22,$C39=23),"女","")))</f>
      </c>
      <c r="J50" s="265" t="s">
        <v>179</v>
      </c>
      <c r="K50" s="96"/>
      <c r="L50" s="97"/>
      <c r="M50" s="196"/>
      <c r="N50" s="82"/>
      <c r="R50" s="38"/>
      <c r="S50" s="38"/>
      <c r="T50" s="38"/>
      <c r="U50" s="38"/>
      <c r="V50" s="38"/>
      <c r="W50" s="38"/>
    </row>
    <row r="51" spans="1:14" s="45" customFormat="1" ht="18" customHeight="1" thickBot="1">
      <c r="A51" s="107">
        <f>IF(OR($A39="",$E51=""),"",$C39&amp;$A39&amp;7)</f>
      </c>
      <c r="B51" s="108">
        <f>IF(OR($A39="",$E51=""),"",$B39)</f>
      </c>
      <c r="C51" s="109">
        <f>IF(OR($A39="",$E51=""),"",$C39)</f>
      </c>
      <c r="D51" s="110">
        <f>IF(OR($A39="",$E51=""),"",$D39)</f>
      </c>
      <c r="E51" s="111"/>
      <c r="F51" s="112"/>
      <c r="G51" s="173"/>
      <c r="H51" s="173"/>
      <c r="I51" s="113">
        <f>IF($E51="","",IF(OR($C39=11,$C39=12,$C39=13),"男",IF(OR($C39=21,$C39=22,$C39=23),"女","")))</f>
      </c>
      <c r="J51" s="266" t="s">
        <v>180</v>
      </c>
      <c r="K51" s="114"/>
      <c r="L51" s="115"/>
      <c r="M51" s="197"/>
      <c r="N51" s="116"/>
    </row>
    <row r="52" spans="1:48" ht="24" customHeight="1" thickBot="1" thickTop="1">
      <c r="A52" s="118" t="s">
        <v>164</v>
      </c>
      <c r="B52" s="119" t="s">
        <v>165</v>
      </c>
      <c r="C52" s="120" t="s">
        <v>83</v>
      </c>
      <c r="D52" s="120" t="s">
        <v>84</v>
      </c>
      <c r="E52" s="121" t="s">
        <v>167</v>
      </c>
      <c r="F52" s="122" t="s">
        <v>86</v>
      </c>
      <c r="G52" s="119" t="s">
        <v>127</v>
      </c>
      <c r="H52" s="119" t="s">
        <v>88</v>
      </c>
      <c r="I52" s="123" t="s">
        <v>89</v>
      </c>
      <c r="J52" s="124"/>
      <c r="K52" s="123" t="s">
        <v>90</v>
      </c>
      <c r="L52" s="125"/>
      <c r="M52" s="198"/>
      <c r="N52" s="185" t="s">
        <v>91</v>
      </c>
      <c r="O52" s="45"/>
      <c r="P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ht="18" customHeight="1" thickBot="1">
      <c r="A53" s="126">
        <f>IF(OR($A39="",$B53=""),"",$A39+1)</f>
      </c>
      <c r="B53" s="68"/>
      <c r="C53" s="127">
        <f>IF($B53="","",VLOOKUP($B53,$R$11:$S$18,2,FALSE))</f>
      </c>
      <c r="D53" s="68"/>
      <c r="E53" s="256"/>
      <c r="F53" s="70"/>
      <c r="G53" s="257"/>
      <c r="H53" s="128">
        <f>IF(G53="","",VLOOKUP(G53,$V$11:$W$13,2,FALSE))</f>
      </c>
      <c r="I53" s="261">
        <f>IF($D53="","",$D$8)</f>
      </c>
      <c r="J53" s="269"/>
      <c r="K53" s="261">
        <f>IF($D53="","",$D$9)</f>
      </c>
      <c r="L53" s="72"/>
      <c r="M53" s="199"/>
      <c r="N53" s="186">
        <f>IF(D53="","",D53&amp;"　"&amp;C53&amp;"　"&amp;F53)</f>
      </c>
      <c r="O53" s="45"/>
      <c r="P53" s="45"/>
      <c r="R53" s="45"/>
      <c r="S53" s="45"/>
      <c r="T53" s="45"/>
      <c r="U53" s="45"/>
      <c r="V53" s="45"/>
      <c r="W53" s="45"/>
      <c r="AD53" s="45"/>
      <c r="AE53" s="45"/>
      <c r="AF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s="45" customFormat="1" ht="18" customHeight="1" thickBot="1">
      <c r="A54" s="234"/>
      <c r="B54" s="235"/>
      <c r="C54" s="235"/>
      <c r="D54" s="236"/>
      <c r="E54" s="132" t="s">
        <v>98</v>
      </c>
      <c r="F54" s="243"/>
      <c r="G54" s="244"/>
      <c r="H54" s="245"/>
      <c r="I54" s="246"/>
      <c r="J54" s="135" t="s">
        <v>19</v>
      </c>
      <c r="K54" s="268">
        <f>K40+1</f>
        <v>4</v>
      </c>
      <c r="L54" s="136"/>
      <c r="M54" s="207"/>
      <c r="N54" s="137"/>
      <c r="X54" s="38"/>
      <c r="Y54" s="38"/>
      <c r="Z54" s="38"/>
      <c r="AA54" s="38"/>
      <c r="AB54" s="38"/>
      <c r="AC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s="45" customFormat="1" ht="18" customHeight="1" thickBot="1">
      <c r="A55" s="237"/>
      <c r="B55" s="238"/>
      <c r="C55" s="238"/>
      <c r="D55" s="270" t="s">
        <v>102</v>
      </c>
      <c r="E55" s="87"/>
      <c r="F55" s="247"/>
      <c r="G55" s="248"/>
      <c r="H55" s="249"/>
      <c r="I55" s="250"/>
      <c r="J55" s="142" t="s">
        <v>102</v>
      </c>
      <c r="K55" s="260"/>
      <c r="L55" s="175"/>
      <c r="M55" s="208"/>
      <c r="N55" s="137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30" s="45" customFormat="1" ht="18" customHeight="1" thickBot="1">
      <c r="A56" s="239"/>
      <c r="B56" s="240"/>
      <c r="C56" s="240"/>
      <c r="D56" s="271" t="s">
        <v>183</v>
      </c>
      <c r="E56" s="87"/>
      <c r="F56" s="249"/>
      <c r="G56" s="251"/>
      <c r="H56" s="249"/>
      <c r="I56" s="252"/>
      <c r="J56" s="147" t="s">
        <v>181</v>
      </c>
      <c r="K56" s="260"/>
      <c r="L56" s="174"/>
      <c r="M56" s="201"/>
      <c r="N56" s="137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s="45" customFormat="1" ht="18" customHeight="1" thickBot="1">
      <c r="A57" s="241"/>
      <c r="B57" s="242"/>
      <c r="C57" s="242"/>
      <c r="D57" s="272" t="s">
        <v>184</v>
      </c>
      <c r="E57" s="87"/>
      <c r="F57" s="253"/>
      <c r="G57" s="254"/>
      <c r="H57" s="253"/>
      <c r="I57" s="255"/>
      <c r="J57" s="148" t="s">
        <v>182</v>
      </c>
      <c r="K57" s="149"/>
      <c r="L57" s="150"/>
      <c r="M57" s="202"/>
      <c r="N57" s="137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48" ht="18" customHeight="1" thickBot="1">
      <c r="A58" s="129" t="s">
        <v>168</v>
      </c>
      <c r="B58" s="130" t="s">
        <v>165</v>
      </c>
      <c r="C58" s="131" t="s">
        <v>166</v>
      </c>
      <c r="D58" s="131" t="s">
        <v>84</v>
      </c>
      <c r="E58" s="131" t="s">
        <v>114</v>
      </c>
      <c r="F58" s="134" t="s">
        <v>22</v>
      </c>
      <c r="G58" s="133" t="s">
        <v>21</v>
      </c>
      <c r="H58" s="133" t="s">
        <v>162</v>
      </c>
      <c r="I58" s="133" t="s">
        <v>20</v>
      </c>
      <c r="J58" s="135" t="s">
        <v>19</v>
      </c>
      <c r="K58" s="151"/>
      <c r="L58" s="152"/>
      <c r="M58" s="202"/>
      <c r="N58" s="137"/>
      <c r="O58" s="45"/>
      <c r="P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8" customHeight="1" thickBot="1">
      <c r="A59" s="138">
        <f>IF($A53="","",$C53&amp;$A53&amp;1)</f>
      </c>
      <c r="B59" s="139">
        <f>IF($B53="","",$B53)</f>
      </c>
      <c r="C59" s="140">
        <f>IF($C53="","",$C53)</f>
      </c>
      <c r="D59" s="141">
        <f>IF($D53="","",$D53)</f>
      </c>
      <c r="E59" s="259"/>
      <c r="F59" s="101"/>
      <c r="G59" s="102"/>
      <c r="H59" s="102"/>
      <c r="I59" s="153">
        <f>IF(OR($C53=11,$C53=12,$C53=13),"男",IF(OR($C53=21,$C53=22,$C53=23),"女",""))</f>
      </c>
      <c r="J59" s="154" t="s">
        <v>174</v>
      </c>
      <c r="K59" s="260"/>
      <c r="L59" s="176"/>
      <c r="M59" s="200"/>
      <c r="N59" s="155"/>
      <c r="O59" s="45"/>
      <c r="P59" s="45"/>
      <c r="R59" s="45"/>
      <c r="S59" s="45"/>
      <c r="T59" s="45"/>
      <c r="U59" s="45"/>
      <c r="V59" s="45"/>
      <c r="W59" s="45"/>
      <c r="X59" s="45"/>
      <c r="Y59" s="156"/>
      <c r="Z59" s="156"/>
      <c r="AA59" s="156"/>
      <c r="AB59" s="157"/>
      <c r="AC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32" ht="18" customHeight="1" thickBot="1">
      <c r="A60" s="143">
        <f>IF($A53="","",$C53&amp;$A53&amp;2)</f>
      </c>
      <c r="B60" s="144">
        <f>IF($B53="","",$B53)</f>
      </c>
      <c r="C60" s="145">
        <f>IF($C53="","",$C53)</f>
      </c>
      <c r="D60" s="146">
        <f>IF($D53="","",$D53)</f>
      </c>
      <c r="E60" s="87"/>
      <c r="F60" s="105"/>
      <c r="G60" s="102"/>
      <c r="H60" s="68"/>
      <c r="I60" s="158">
        <f>IF(OR($C53=11,$C53=12,$C53=13),"男",IF(OR($C53=21,$C53=22,$C53=23),"女",""))</f>
      </c>
      <c r="J60" s="159" t="s">
        <v>175</v>
      </c>
      <c r="K60" s="149"/>
      <c r="L60" s="150"/>
      <c r="M60" s="203"/>
      <c r="N60" s="155"/>
      <c r="O60" s="45"/>
      <c r="P60" s="45"/>
      <c r="R60" s="45"/>
      <c r="S60" s="45"/>
      <c r="T60" s="45"/>
      <c r="U60" s="45"/>
      <c r="V60" s="45"/>
      <c r="W60" s="45"/>
      <c r="X60" s="45"/>
      <c r="Y60" s="156"/>
      <c r="Z60" s="156"/>
      <c r="AA60" s="156"/>
      <c r="AB60" s="157"/>
      <c r="AC60" s="45"/>
      <c r="AE60" s="45"/>
      <c r="AF60" s="45"/>
    </row>
    <row r="61" spans="1:32" ht="18" customHeight="1" thickBot="1">
      <c r="A61" s="143">
        <f>IF($A53="","",$C53&amp;$A53&amp;3)</f>
      </c>
      <c r="B61" s="144">
        <f>IF($B53="","",$B53)</f>
      </c>
      <c r="C61" s="145">
        <f>IF($C53="","",$C53)</f>
      </c>
      <c r="D61" s="146">
        <f>IF($D53="","",$D53)</f>
      </c>
      <c r="E61" s="87"/>
      <c r="F61" s="105"/>
      <c r="G61" s="102"/>
      <c r="H61" s="68"/>
      <c r="I61" s="158">
        <f>IF(OR($C53=11,$C53=12,$C53=13),"男",IF(OR($C53=21,$C53=22,$C53=23),"女",""))</f>
      </c>
      <c r="J61" s="159" t="s">
        <v>176</v>
      </c>
      <c r="K61" s="149"/>
      <c r="L61" s="150"/>
      <c r="M61" s="203"/>
      <c r="N61" s="155"/>
      <c r="O61" s="45"/>
      <c r="P61" s="45"/>
      <c r="R61" s="45"/>
      <c r="S61" s="45"/>
      <c r="T61" s="45"/>
      <c r="U61" s="45"/>
      <c r="V61" s="45"/>
      <c r="W61" s="45"/>
      <c r="X61" s="45"/>
      <c r="Y61" s="156"/>
      <c r="Z61" s="156"/>
      <c r="AA61" s="156"/>
      <c r="AB61" s="157"/>
      <c r="AC61" s="45"/>
      <c r="AE61" s="45"/>
      <c r="AF61" s="45"/>
    </row>
    <row r="62" spans="1:48" s="45" customFormat="1" ht="18" customHeight="1" thickBot="1">
      <c r="A62" s="143">
        <f>IF($A53="","",$C53&amp;$A53&amp;4)</f>
      </c>
      <c r="B62" s="144">
        <f>IF($B53="","",$B53)</f>
      </c>
      <c r="C62" s="145">
        <f>IF($C53="","",$C53)</f>
      </c>
      <c r="D62" s="146">
        <f>IF($D53="","",$D53)</f>
      </c>
      <c r="E62" s="87"/>
      <c r="F62" s="105"/>
      <c r="G62" s="102"/>
      <c r="H62" s="68"/>
      <c r="I62" s="158">
        <f>IF(OR($C53=11,$C53=12,$C53=13),"男",IF(OR($C53=21,$C53=22,$C53=23),"女",""))</f>
      </c>
      <c r="J62" s="159" t="s">
        <v>177</v>
      </c>
      <c r="K62" s="149"/>
      <c r="L62" s="175"/>
      <c r="M62" s="203"/>
      <c r="N62" s="155"/>
      <c r="Y62" s="156"/>
      <c r="Z62" s="156"/>
      <c r="AA62" s="156"/>
      <c r="AB62" s="157"/>
      <c r="AD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48" s="45" customFormat="1" ht="18" customHeight="1" thickBot="1">
      <c r="A63" s="143">
        <f>IF($A53="","",$C53&amp;$A53&amp;5)</f>
      </c>
      <c r="B63" s="144">
        <f>IF($B53="","",$B53)</f>
      </c>
      <c r="C63" s="145">
        <f>IF($C53="","",$C53)</f>
      </c>
      <c r="D63" s="146">
        <f>IF($D53="","",$D53)</f>
      </c>
      <c r="E63" s="87"/>
      <c r="F63" s="105"/>
      <c r="G63" s="102"/>
      <c r="H63" s="68"/>
      <c r="I63" s="158">
        <f>IF(OR($C53=11,$C53=12,$C53=13),"男",IF(OR($C53=21,$C53=22,$C53=23),"女",""))</f>
      </c>
      <c r="J63" s="159" t="s">
        <v>178</v>
      </c>
      <c r="K63" s="149"/>
      <c r="L63" s="150"/>
      <c r="M63" s="203"/>
      <c r="N63" s="155"/>
      <c r="R63" s="38"/>
      <c r="S63" s="38"/>
      <c r="T63" s="38"/>
      <c r="U63" s="38"/>
      <c r="V63" s="38"/>
      <c r="W63" s="38"/>
      <c r="AD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</row>
    <row r="64" spans="1:33" s="45" customFormat="1" ht="18" customHeight="1" thickBot="1">
      <c r="A64" s="143">
        <f>IF(OR($A53="",$E64=""),"",$C53&amp;$A53&amp;6)</f>
      </c>
      <c r="B64" s="144">
        <f>IF(OR($A53="",$E64=""),"",$B53)</f>
      </c>
      <c r="C64" s="145">
        <f>IF(OR($A53="",$E64=""),"",$C53)</f>
      </c>
      <c r="D64" s="146">
        <f>IF(OR($A53="",$E64=""),"",$D53)</f>
      </c>
      <c r="E64" s="87"/>
      <c r="F64" s="105"/>
      <c r="G64" s="102"/>
      <c r="H64" s="68"/>
      <c r="I64" s="158">
        <f>IF($E64="","",IF(OR($C53=11,$C53=12,$C53=13),"男",IF(OR($C53=21,$C53=22,$C53=23),"女","")))</f>
      </c>
      <c r="J64" s="159" t="s">
        <v>179</v>
      </c>
      <c r="K64" s="149"/>
      <c r="L64" s="150"/>
      <c r="M64" s="203"/>
      <c r="N64" s="155"/>
      <c r="R64" s="38"/>
      <c r="S64" s="38"/>
      <c r="T64" s="38"/>
      <c r="U64" s="38"/>
      <c r="V64" s="38"/>
      <c r="W64" s="38"/>
      <c r="AD64" s="38"/>
      <c r="AG64" s="38"/>
    </row>
    <row r="65" spans="1:33" s="45" customFormat="1" ht="18" customHeight="1" thickBot="1">
      <c r="A65" s="160">
        <f>IF(OR($A53="",$E65=""),"",$C53&amp;$A53&amp;7)</f>
      </c>
      <c r="B65" s="161">
        <f>IF(OR($A53="",$E65=""),"",$B53)</f>
      </c>
      <c r="C65" s="162">
        <f>IF(OR($A53="",$E65=""),"",$C53)</f>
      </c>
      <c r="D65" s="163">
        <f>IF(OR($A53="",$E65=""),"",$D53)</f>
      </c>
      <c r="E65" s="111"/>
      <c r="F65" s="112"/>
      <c r="G65" s="173"/>
      <c r="H65" s="173"/>
      <c r="I65" s="164">
        <f>IF($E65="","",IF(OR($C53=11,$C53=12,$C53=13),"男",IF(OR($C53=21,$C53=22,$C53=23),"女","")))</f>
      </c>
      <c r="J65" s="165" t="s">
        <v>180</v>
      </c>
      <c r="K65" s="166"/>
      <c r="L65" s="167"/>
      <c r="M65" s="204"/>
      <c r="N65" s="168"/>
      <c r="AD65" s="38"/>
      <c r="AG65" s="38"/>
    </row>
    <row r="66" spans="1:48" ht="24" customHeight="1" thickBot="1" thickTop="1">
      <c r="A66" s="53" t="s">
        <v>169</v>
      </c>
      <c r="B66" s="54" t="s">
        <v>82</v>
      </c>
      <c r="C66" s="55" t="s">
        <v>83</v>
      </c>
      <c r="D66" s="55" t="s">
        <v>84</v>
      </c>
      <c r="E66" s="56" t="s">
        <v>85</v>
      </c>
      <c r="F66" s="57" t="s">
        <v>86</v>
      </c>
      <c r="G66" s="54" t="s">
        <v>87</v>
      </c>
      <c r="H66" s="54" t="s">
        <v>88</v>
      </c>
      <c r="I66" s="58" t="s">
        <v>89</v>
      </c>
      <c r="J66" s="59"/>
      <c r="K66" s="58" t="s">
        <v>90</v>
      </c>
      <c r="L66" s="60"/>
      <c r="M66" s="187"/>
      <c r="N66" s="185" t="s">
        <v>91</v>
      </c>
      <c r="O66" s="45"/>
      <c r="P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8" customHeight="1" thickBot="1">
      <c r="A67" s="67">
        <f>IF(OR($A53="",$B67=""),"",$A53+1)</f>
      </c>
      <c r="B67" s="68"/>
      <c r="C67" s="69">
        <f>IF($B67="","",VLOOKUP($B67,$R$11:$S$18,2,FALSE))</f>
      </c>
      <c r="D67" s="68"/>
      <c r="E67" s="256"/>
      <c r="F67" s="70"/>
      <c r="G67" s="257"/>
      <c r="H67" s="71">
        <f>IF(G67="","",VLOOKUP(G67,$V$11:$W$13,2,FALSE))</f>
      </c>
      <c r="I67" s="261">
        <f>IF($D67="","",$D$8)</f>
      </c>
      <c r="J67" s="269"/>
      <c r="K67" s="261">
        <f>IF($D67="","",$D$9)</f>
      </c>
      <c r="L67" s="72"/>
      <c r="M67" s="188"/>
      <c r="N67" s="186">
        <f>IF(D67="","",D67&amp;"　"&amp;C67&amp;"　"&amp;F67)</f>
      </c>
      <c r="O67" s="45"/>
      <c r="P67" s="45"/>
      <c r="R67" s="45"/>
      <c r="S67" s="45"/>
      <c r="T67" s="45"/>
      <c r="U67" s="45"/>
      <c r="V67" s="45"/>
      <c r="W67" s="45"/>
      <c r="AD67" s="45"/>
      <c r="AE67" s="45"/>
      <c r="AF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32" ht="18" customHeight="1" thickBot="1">
      <c r="A68" s="209"/>
      <c r="B68" s="210"/>
      <c r="C68" s="210"/>
      <c r="D68" s="211"/>
      <c r="E68" s="77" t="s">
        <v>98</v>
      </c>
      <c r="F68" s="221"/>
      <c r="G68" s="222"/>
      <c r="H68" s="223"/>
      <c r="I68" s="224"/>
      <c r="J68" s="80" t="s">
        <v>19</v>
      </c>
      <c r="K68" s="267">
        <f>K54+1</f>
        <v>5</v>
      </c>
      <c r="L68" s="81"/>
      <c r="M68" s="189"/>
      <c r="N68" s="82"/>
      <c r="O68" s="45"/>
      <c r="P68" s="45"/>
      <c r="R68" s="45"/>
      <c r="S68" s="45"/>
      <c r="T68" s="45"/>
      <c r="U68" s="45"/>
      <c r="V68" s="45"/>
      <c r="W68" s="45"/>
      <c r="AD68" s="45"/>
      <c r="AE68" s="45"/>
      <c r="AF68" s="45"/>
    </row>
    <row r="69" spans="1:32" ht="18" customHeight="1" thickBot="1">
      <c r="A69" s="212"/>
      <c r="B69" s="213"/>
      <c r="C69" s="213"/>
      <c r="D69" s="214" t="s">
        <v>102</v>
      </c>
      <c r="E69" s="87"/>
      <c r="F69" s="225"/>
      <c r="G69" s="226"/>
      <c r="H69" s="227"/>
      <c r="I69" s="228"/>
      <c r="J69" s="88" t="s">
        <v>102</v>
      </c>
      <c r="K69" s="258"/>
      <c r="L69" s="26"/>
      <c r="M69" s="206"/>
      <c r="N69" s="89"/>
      <c r="O69" s="45"/>
      <c r="P69" s="45"/>
      <c r="AD69" s="45"/>
      <c r="AE69" s="45"/>
      <c r="AF69" s="45"/>
    </row>
    <row r="70" spans="1:33" ht="18" customHeight="1" thickBot="1">
      <c r="A70" s="215"/>
      <c r="B70" s="216"/>
      <c r="C70" s="216"/>
      <c r="D70" s="217" t="s">
        <v>183</v>
      </c>
      <c r="E70" s="87"/>
      <c r="F70" s="227"/>
      <c r="G70" s="229"/>
      <c r="H70" s="227"/>
      <c r="I70" s="230"/>
      <c r="J70" s="93" t="s">
        <v>181</v>
      </c>
      <c r="K70" s="258"/>
      <c r="L70" s="192"/>
      <c r="M70" s="193"/>
      <c r="N70" s="89"/>
      <c r="O70" s="45"/>
      <c r="P70" s="45"/>
      <c r="AE70" s="45"/>
      <c r="AF70" s="45"/>
      <c r="AG70" s="45"/>
    </row>
    <row r="71" spans="1:33" ht="18" customHeight="1" thickBot="1">
      <c r="A71" s="218"/>
      <c r="B71" s="219"/>
      <c r="C71" s="219"/>
      <c r="D71" s="220" t="s">
        <v>184</v>
      </c>
      <c r="E71" s="87"/>
      <c r="F71" s="231"/>
      <c r="G71" s="232"/>
      <c r="H71" s="231"/>
      <c r="I71" s="233"/>
      <c r="J71" s="95" t="s">
        <v>182</v>
      </c>
      <c r="K71" s="96"/>
      <c r="L71" s="172"/>
      <c r="M71" s="194"/>
      <c r="N71" s="89"/>
      <c r="O71" s="45"/>
      <c r="P71" s="45"/>
      <c r="AE71" s="45"/>
      <c r="AF71" s="45"/>
      <c r="AG71" s="45"/>
    </row>
    <row r="72" spans="1:33" ht="18" customHeight="1" thickBot="1">
      <c r="A72" s="74" t="s">
        <v>112</v>
      </c>
      <c r="B72" s="75" t="s">
        <v>82</v>
      </c>
      <c r="C72" s="76" t="s">
        <v>113</v>
      </c>
      <c r="D72" s="76" t="s">
        <v>84</v>
      </c>
      <c r="E72" s="76" t="s">
        <v>114</v>
      </c>
      <c r="F72" s="79" t="s">
        <v>22</v>
      </c>
      <c r="G72" s="79" t="s">
        <v>21</v>
      </c>
      <c r="H72" s="79" t="s">
        <v>162</v>
      </c>
      <c r="I72" s="78" t="s">
        <v>20</v>
      </c>
      <c r="J72" s="80" t="s">
        <v>19</v>
      </c>
      <c r="K72" s="98"/>
      <c r="L72" s="99"/>
      <c r="M72" s="194"/>
      <c r="N72" s="82"/>
      <c r="O72" s="45"/>
      <c r="P72" s="45"/>
      <c r="AE72" s="45"/>
      <c r="AF72" s="45"/>
      <c r="AG72" s="45"/>
    </row>
    <row r="73" spans="1:33" ht="18" customHeight="1" thickBot="1">
      <c r="A73" s="84">
        <f>IF($A67="","",$C67&amp;$A67&amp;1)</f>
      </c>
      <c r="B73" s="85">
        <f>IF($B67="","",$B67)</f>
      </c>
      <c r="C73" s="86">
        <f>IF($C67="","",$C67)</f>
      </c>
      <c r="D73" s="100">
        <f>IF($D67="","",$D67)</f>
      </c>
      <c r="E73" s="259"/>
      <c r="F73" s="101"/>
      <c r="G73" s="102"/>
      <c r="H73" s="102"/>
      <c r="I73" s="103">
        <f>IF(OR($C67=11,$C67=12,$C67=13),"男",IF(OR($C67=21,$C67=22,$C67=23),"女",""))</f>
      </c>
      <c r="J73" s="264" t="s">
        <v>174</v>
      </c>
      <c r="K73" s="258"/>
      <c r="L73" s="195"/>
      <c r="M73" s="191"/>
      <c r="N73" s="82"/>
      <c r="O73" s="45"/>
      <c r="P73" s="45"/>
      <c r="AE73" s="45"/>
      <c r="AF73" s="45"/>
      <c r="AG73" s="45"/>
    </row>
    <row r="74" spans="1:32" ht="18" customHeight="1" thickBot="1">
      <c r="A74" s="90">
        <f>IF($A67="","",$C67&amp;$A67&amp;2)</f>
      </c>
      <c r="B74" s="91">
        <f>IF($B67="","",$B67)</f>
      </c>
      <c r="C74" s="92">
        <f>IF($C67="","",$C67)</f>
      </c>
      <c r="D74" s="104">
        <f>IF($D67="","",$D67)</f>
      </c>
      <c r="E74" s="87"/>
      <c r="F74" s="105"/>
      <c r="G74" s="102"/>
      <c r="H74" s="68"/>
      <c r="I74" s="106">
        <f>IF(OR($C67=11,$C67=12,$C67=13),"男",IF(OR($C67=21,$C67=22,$C67=23),"女",""))</f>
      </c>
      <c r="J74" s="265" t="s">
        <v>175</v>
      </c>
      <c r="K74" s="96"/>
      <c r="L74" s="97"/>
      <c r="M74" s="196"/>
      <c r="N74" s="82"/>
      <c r="O74" s="45"/>
      <c r="P74" s="45"/>
      <c r="AE74" s="45"/>
      <c r="AF74" s="45"/>
    </row>
    <row r="75" spans="1:32" ht="18" customHeight="1" thickBot="1">
      <c r="A75" s="90">
        <f>IF($A67="","",$C67&amp;$A67&amp;3)</f>
      </c>
      <c r="B75" s="91">
        <f>IF($B67="","",$B67)</f>
      </c>
      <c r="C75" s="92">
        <f>IF($C67="","",$C67)</f>
      </c>
      <c r="D75" s="104">
        <f>IF($D67="","",$D67)</f>
      </c>
      <c r="E75" s="87"/>
      <c r="F75" s="105"/>
      <c r="G75" s="102"/>
      <c r="H75" s="68"/>
      <c r="I75" s="106">
        <f>IF(OR($C67=11,$C67=12,$C67=13),"男",IF(OR($C67=21,$C67=22,$C67=23),"女",""))</f>
      </c>
      <c r="J75" s="265" t="s">
        <v>176</v>
      </c>
      <c r="K75" s="96"/>
      <c r="L75" s="97"/>
      <c r="M75" s="196"/>
      <c r="N75" s="82"/>
      <c r="O75" s="45"/>
      <c r="P75" s="45"/>
      <c r="AE75" s="45"/>
      <c r="AF75" s="45"/>
    </row>
    <row r="76" spans="1:48" s="45" customFormat="1" ht="18" customHeight="1" thickBot="1">
      <c r="A76" s="90">
        <f>IF($A67="","",$C67&amp;$A67&amp;4)</f>
      </c>
      <c r="B76" s="91">
        <f>IF($B67="","",$B67)</f>
      </c>
      <c r="C76" s="92">
        <f>IF($C67="","",$C67)</f>
      </c>
      <c r="D76" s="104">
        <f>IF($D67="","",$D67)</f>
      </c>
      <c r="E76" s="87"/>
      <c r="F76" s="105"/>
      <c r="G76" s="102"/>
      <c r="H76" s="68"/>
      <c r="I76" s="106">
        <f>IF(OR($C67=11,$C67=12,$C67=13),"男",IF(OR($C67=21,$C67=22,$C67=23),"女",""))</f>
      </c>
      <c r="J76" s="265" t="s">
        <v>177</v>
      </c>
      <c r="K76" s="96"/>
      <c r="L76" s="190"/>
      <c r="M76" s="196"/>
      <c r="N76" s="82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</row>
    <row r="77" spans="1:48" s="45" customFormat="1" ht="18" customHeight="1" thickBot="1">
      <c r="A77" s="90">
        <f>IF($A67="","",$C67&amp;$A67&amp;5)</f>
      </c>
      <c r="B77" s="91">
        <f>IF($B67="","",$B67)</f>
      </c>
      <c r="C77" s="92">
        <f>IF($C67="","",$C67)</f>
      </c>
      <c r="D77" s="104">
        <f>IF($D67="","",$D67)</f>
      </c>
      <c r="E77" s="87"/>
      <c r="F77" s="105"/>
      <c r="G77" s="102"/>
      <c r="H77" s="68"/>
      <c r="I77" s="106">
        <f>IF(OR($C67=11,$C67=12,$C67=13),"男",IF(OR($C67=21,$C67=22,$C67=23),"女",""))</f>
      </c>
      <c r="J77" s="265" t="s">
        <v>178</v>
      </c>
      <c r="K77" s="96"/>
      <c r="L77" s="97"/>
      <c r="M77" s="196"/>
      <c r="N77" s="82"/>
      <c r="R77" s="38"/>
      <c r="S77" s="38"/>
      <c r="T77" s="38"/>
      <c r="U77" s="38"/>
      <c r="V77" s="38"/>
      <c r="W77" s="38"/>
      <c r="AD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33" s="45" customFormat="1" ht="18" customHeight="1" thickBot="1">
      <c r="A78" s="90">
        <f>IF(OR($A67="",$E78=""),"",$C67&amp;$A67&amp;6)</f>
      </c>
      <c r="B78" s="91">
        <f>IF(OR($A67="",$E78=""),"",$B67)</f>
      </c>
      <c r="C78" s="92">
        <f>IF(OR($A67="",$E78=""),"",$C67)</f>
      </c>
      <c r="D78" s="104">
        <f>IF(OR($A67="",$E78=""),"",$D67)</f>
      </c>
      <c r="E78" s="87"/>
      <c r="F78" s="105"/>
      <c r="G78" s="102"/>
      <c r="H78" s="68"/>
      <c r="I78" s="106">
        <f>IF($E78="","",IF(OR($C67=11,$C67=12,$C67=13),"男",IF(OR($C67=21,$C67=22,$C67=23),"女","")))</f>
      </c>
      <c r="J78" s="265" t="s">
        <v>179</v>
      </c>
      <c r="K78" s="96"/>
      <c r="L78" s="97"/>
      <c r="M78" s="196"/>
      <c r="N78" s="82"/>
      <c r="R78" s="38"/>
      <c r="S78" s="38"/>
      <c r="T78" s="38"/>
      <c r="U78" s="38"/>
      <c r="V78" s="38"/>
      <c r="W78" s="38"/>
      <c r="AD78" s="38"/>
      <c r="AG78" s="38"/>
    </row>
    <row r="79" spans="1:33" s="45" customFormat="1" ht="18" customHeight="1" thickBot="1">
      <c r="A79" s="107">
        <f>IF(OR($A67="",$E79=""),"",$C67&amp;$A67&amp;7)</f>
      </c>
      <c r="B79" s="108">
        <f>IF(OR($A67="",$E79=""),"",$B67)</f>
      </c>
      <c r="C79" s="109">
        <f>IF(OR($A67="",$E79=""),"",$C67)</f>
      </c>
      <c r="D79" s="110">
        <f>IF(OR($A67="",$E79=""),"",$D67)</f>
      </c>
      <c r="E79" s="111"/>
      <c r="F79" s="112"/>
      <c r="G79" s="173"/>
      <c r="H79" s="173"/>
      <c r="I79" s="113">
        <f>IF($E79="","",IF(OR($C67=11,$C67=12,$C67=13),"男",IF(OR($C67=21,$C67=22,$C67=23),"女","")))</f>
      </c>
      <c r="J79" s="266" t="s">
        <v>180</v>
      </c>
      <c r="K79" s="114"/>
      <c r="L79" s="115"/>
      <c r="M79" s="197"/>
      <c r="N79" s="116"/>
      <c r="AD79" s="38"/>
      <c r="AG79" s="38"/>
    </row>
    <row r="80" spans="1:48" ht="24" customHeight="1" thickBot="1" thickTop="1">
      <c r="A80" s="118" t="s">
        <v>164</v>
      </c>
      <c r="B80" s="119" t="s">
        <v>165</v>
      </c>
      <c r="C80" s="120" t="s">
        <v>83</v>
      </c>
      <c r="D80" s="120" t="s">
        <v>84</v>
      </c>
      <c r="E80" s="121" t="s">
        <v>167</v>
      </c>
      <c r="F80" s="122" t="s">
        <v>86</v>
      </c>
      <c r="G80" s="119" t="s">
        <v>127</v>
      </c>
      <c r="H80" s="119" t="s">
        <v>88</v>
      </c>
      <c r="I80" s="123" t="s">
        <v>89</v>
      </c>
      <c r="J80" s="124"/>
      <c r="K80" s="123" t="s">
        <v>90</v>
      </c>
      <c r="L80" s="125"/>
      <c r="M80" s="198"/>
      <c r="N80" s="185" t="s">
        <v>91</v>
      </c>
      <c r="O80" s="45"/>
      <c r="P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8" customHeight="1" thickBot="1">
      <c r="A81" s="126">
        <f>IF(OR($A67="",$B81=""),"",$A67+1)</f>
      </c>
      <c r="B81" s="68"/>
      <c r="C81" s="127">
        <f>IF($B81="","",VLOOKUP($B81,$R$11:$S$18,2,FALSE))</f>
      </c>
      <c r="D81" s="68"/>
      <c r="E81" s="256"/>
      <c r="F81" s="70"/>
      <c r="G81" s="257"/>
      <c r="H81" s="128">
        <f>IF(G81="","",VLOOKUP(G81,$V$11:$W$13,2,FALSE))</f>
      </c>
      <c r="I81" s="261">
        <f>IF($D81="","",$D$8)</f>
      </c>
      <c r="J81" s="269"/>
      <c r="K81" s="261">
        <f>IF($D81="","",$D$9)</f>
      </c>
      <c r="L81" s="72"/>
      <c r="M81" s="199"/>
      <c r="N81" s="186">
        <f>IF(D81="","",D81&amp;"　"&amp;C81&amp;"　"&amp;F81)</f>
      </c>
      <c r="O81" s="45"/>
      <c r="P81" s="45"/>
      <c r="R81" s="45"/>
      <c r="S81" s="45"/>
      <c r="T81" s="45"/>
      <c r="U81" s="45"/>
      <c r="V81" s="45"/>
      <c r="W81" s="45"/>
      <c r="AD81" s="45"/>
      <c r="AE81" s="45"/>
      <c r="AF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30" ht="18" customHeight="1" thickBot="1">
      <c r="A82" s="234"/>
      <c r="B82" s="235"/>
      <c r="C82" s="235"/>
      <c r="D82" s="236"/>
      <c r="E82" s="132" t="s">
        <v>98</v>
      </c>
      <c r="F82" s="243"/>
      <c r="G82" s="244"/>
      <c r="H82" s="245"/>
      <c r="I82" s="246"/>
      <c r="J82" s="135" t="s">
        <v>19</v>
      </c>
      <c r="K82" s="268">
        <f>K68+1</f>
        <v>6</v>
      </c>
      <c r="L82" s="136"/>
      <c r="M82" s="207"/>
      <c r="N82" s="137"/>
      <c r="O82" s="45"/>
      <c r="P82" s="45"/>
      <c r="R82" s="45"/>
      <c r="S82" s="45"/>
      <c r="T82" s="45"/>
      <c r="U82" s="45"/>
      <c r="V82" s="45"/>
      <c r="W82" s="45"/>
      <c r="AD82" s="45"/>
    </row>
    <row r="83" spans="1:30" ht="18" customHeight="1" thickBot="1">
      <c r="A83" s="237"/>
      <c r="B83" s="238"/>
      <c r="C83" s="238"/>
      <c r="D83" s="270" t="s">
        <v>102</v>
      </c>
      <c r="E83" s="87"/>
      <c r="F83" s="247"/>
      <c r="G83" s="248"/>
      <c r="H83" s="249"/>
      <c r="I83" s="250"/>
      <c r="J83" s="142" t="s">
        <v>102</v>
      </c>
      <c r="K83" s="260"/>
      <c r="L83" s="175"/>
      <c r="M83" s="208"/>
      <c r="N83" s="137"/>
      <c r="O83" s="45"/>
      <c r="P83" s="45"/>
      <c r="AD83" s="45"/>
    </row>
    <row r="84" spans="1:33" ht="18" customHeight="1" thickBot="1">
      <c r="A84" s="239"/>
      <c r="B84" s="240"/>
      <c r="C84" s="240"/>
      <c r="D84" s="271" t="s">
        <v>183</v>
      </c>
      <c r="E84" s="87"/>
      <c r="F84" s="249"/>
      <c r="G84" s="251"/>
      <c r="H84" s="249"/>
      <c r="I84" s="252"/>
      <c r="J84" s="147" t="s">
        <v>181</v>
      </c>
      <c r="K84" s="260"/>
      <c r="L84" s="174"/>
      <c r="M84" s="201"/>
      <c r="N84" s="137"/>
      <c r="O84" s="45"/>
      <c r="P84" s="45"/>
      <c r="AG84" s="45"/>
    </row>
    <row r="85" spans="1:33" ht="18" customHeight="1" thickBot="1">
      <c r="A85" s="241"/>
      <c r="B85" s="242"/>
      <c r="C85" s="242"/>
      <c r="D85" s="272" t="s">
        <v>184</v>
      </c>
      <c r="E85" s="87"/>
      <c r="F85" s="253"/>
      <c r="G85" s="254"/>
      <c r="H85" s="253"/>
      <c r="I85" s="255"/>
      <c r="J85" s="148" t="s">
        <v>182</v>
      </c>
      <c r="K85" s="149"/>
      <c r="L85" s="150"/>
      <c r="M85" s="202"/>
      <c r="N85" s="137"/>
      <c r="O85" s="45"/>
      <c r="P85" s="45"/>
      <c r="AG85" s="45"/>
    </row>
    <row r="86" spans="1:33" ht="18" customHeight="1" thickBot="1">
      <c r="A86" s="129" t="s">
        <v>168</v>
      </c>
      <c r="B86" s="130" t="s">
        <v>165</v>
      </c>
      <c r="C86" s="131" t="s">
        <v>113</v>
      </c>
      <c r="D86" s="131" t="s">
        <v>84</v>
      </c>
      <c r="E86" s="131" t="s">
        <v>114</v>
      </c>
      <c r="F86" s="134" t="s">
        <v>22</v>
      </c>
      <c r="G86" s="133" t="s">
        <v>21</v>
      </c>
      <c r="H86" s="133" t="s">
        <v>162</v>
      </c>
      <c r="I86" s="133" t="s">
        <v>20</v>
      </c>
      <c r="J86" s="135" t="s">
        <v>19</v>
      </c>
      <c r="K86" s="151"/>
      <c r="L86" s="152"/>
      <c r="M86" s="202"/>
      <c r="N86" s="137"/>
      <c r="O86" s="45"/>
      <c r="P86" s="45"/>
      <c r="AG86" s="45"/>
    </row>
    <row r="87" spans="1:33" ht="18" customHeight="1" thickBot="1">
      <c r="A87" s="138">
        <f>IF($A81="","",$C81&amp;$A81&amp;1)</f>
      </c>
      <c r="B87" s="139">
        <f>IF($B81="","",$B81)</f>
      </c>
      <c r="C87" s="140">
        <f>IF($C81="","",$C81)</f>
      </c>
      <c r="D87" s="141">
        <f>IF($D81="","",$D81)</f>
      </c>
      <c r="E87" s="259"/>
      <c r="F87" s="101"/>
      <c r="G87" s="102"/>
      <c r="H87" s="102"/>
      <c r="I87" s="153">
        <f>IF(OR($C81=11,$C81=12,$C81=13),"男",IF(OR($C81=21,$C81=22,$C81=23),"女",""))</f>
      </c>
      <c r="J87" s="154" t="s">
        <v>174</v>
      </c>
      <c r="K87" s="260"/>
      <c r="L87" s="176"/>
      <c r="M87" s="200"/>
      <c r="N87" s="155"/>
      <c r="O87" s="45"/>
      <c r="P87" s="45"/>
      <c r="AG87" s="45"/>
    </row>
    <row r="88" spans="1:32" ht="18" customHeight="1" thickBot="1">
      <c r="A88" s="143">
        <f>IF($A81="","",$C81&amp;$A81&amp;2)</f>
      </c>
      <c r="B88" s="144">
        <f>IF($B81="","",$B81)</f>
      </c>
      <c r="C88" s="145">
        <f>IF($C81="","",$C81)</f>
      </c>
      <c r="D88" s="146">
        <f>IF($D81="","",$D81)</f>
      </c>
      <c r="E88" s="87"/>
      <c r="F88" s="105"/>
      <c r="G88" s="102"/>
      <c r="H88" s="68"/>
      <c r="I88" s="158">
        <f>IF(OR($C81=11,$C81=12,$C81=13),"男",IF(OR($C81=21,$C81=22,$C81=23),"女",""))</f>
      </c>
      <c r="J88" s="159" t="s">
        <v>175</v>
      </c>
      <c r="K88" s="149"/>
      <c r="L88" s="150"/>
      <c r="M88" s="203"/>
      <c r="N88" s="155"/>
      <c r="O88" s="45"/>
      <c r="P88" s="45"/>
      <c r="AE88" s="45"/>
      <c r="AF88" s="45"/>
    </row>
    <row r="89" spans="1:32" ht="18" customHeight="1" thickBot="1">
      <c r="A89" s="143">
        <f>IF($A81="","",$C81&amp;$A81&amp;3)</f>
      </c>
      <c r="B89" s="144">
        <f>IF($B81="","",$B81)</f>
      </c>
      <c r="C89" s="145">
        <f>IF($C81="","",$C81)</f>
      </c>
      <c r="D89" s="146">
        <f>IF($D81="","",$D81)</f>
      </c>
      <c r="E89" s="87"/>
      <c r="F89" s="105"/>
      <c r="G89" s="102"/>
      <c r="H89" s="68"/>
      <c r="I89" s="158">
        <f>IF(OR($C81=11,$C81=12,$C81=13),"男",IF(OR($C81=21,$C81=22,$C81=23),"女",""))</f>
      </c>
      <c r="J89" s="159" t="s">
        <v>176</v>
      </c>
      <c r="K89" s="149"/>
      <c r="L89" s="150"/>
      <c r="M89" s="203"/>
      <c r="N89" s="155"/>
      <c r="O89" s="45"/>
      <c r="P89" s="45"/>
      <c r="AE89" s="45"/>
      <c r="AF89" s="45"/>
    </row>
    <row r="90" spans="1:48" s="45" customFormat="1" ht="18" customHeight="1" thickBot="1">
      <c r="A90" s="143">
        <f>IF($A81="","",$C81&amp;$A81&amp;4)</f>
      </c>
      <c r="B90" s="144">
        <f>IF($B81="","",$B81)</f>
      </c>
      <c r="C90" s="145">
        <f>IF($C81="","",$C81)</f>
      </c>
      <c r="D90" s="146">
        <f>IF($D81="","",$D81)</f>
      </c>
      <c r="E90" s="87"/>
      <c r="F90" s="105"/>
      <c r="G90" s="102"/>
      <c r="H90" s="68"/>
      <c r="I90" s="158">
        <f>IF(OR($C81=11,$C81=12,$C81=13),"男",IF(OR($C81=21,$C81=22,$C81=23),"女",""))</f>
      </c>
      <c r="J90" s="159" t="s">
        <v>177</v>
      </c>
      <c r="K90" s="149"/>
      <c r="L90" s="175"/>
      <c r="M90" s="203"/>
      <c r="N90" s="155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</row>
    <row r="91" spans="1:48" s="45" customFormat="1" ht="18" customHeight="1" thickBot="1">
      <c r="A91" s="143">
        <f>IF($A81="","",$C81&amp;$A81&amp;5)</f>
      </c>
      <c r="B91" s="144">
        <f>IF($B81="","",$B81)</f>
      </c>
      <c r="C91" s="145">
        <f>IF($C81="","",$C81)</f>
      </c>
      <c r="D91" s="146">
        <f>IF($D81="","",$D81)</f>
      </c>
      <c r="E91" s="87"/>
      <c r="F91" s="105"/>
      <c r="G91" s="102"/>
      <c r="H91" s="68"/>
      <c r="I91" s="158">
        <f>IF(OR($C81=11,$C81=12,$C81=13),"男",IF(OR($C81=21,$C81=22,$C81=23),"女",""))</f>
      </c>
      <c r="J91" s="159" t="s">
        <v>178</v>
      </c>
      <c r="K91" s="149"/>
      <c r="L91" s="150"/>
      <c r="M91" s="203"/>
      <c r="N91" s="155"/>
      <c r="R91" s="38"/>
      <c r="S91" s="38"/>
      <c r="T91" s="38"/>
      <c r="U91" s="38"/>
      <c r="V91" s="38"/>
      <c r="W91" s="38"/>
      <c r="AD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</row>
    <row r="92" spans="1:33" s="45" customFormat="1" ht="18" customHeight="1" thickBot="1">
      <c r="A92" s="143">
        <f>IF(OR($A81="",$E92=""),"",$C81&amp;$A81&amp;6)</f>
      </c>
      <c r="B92" s="144">
        <f>IF(OR($A81="",$E92=""),"",$B81)</f>
      </c>
      <c r="C92" s="145">
        <f>IF(OR($A81="",$E92=""),"",$C81)</f>
      </c>
      <c r="D92" s="146">
        <f>IF(OR($A81="",$E92=""),"",$D81)</f>
      </c>
      <c r="E92" s="87"/>
      <c r="F92" s="105"/>
      <c r="G92" s="102"/>
      <c r="H92" s="68"/>
      <c r="I92" s="158">
        <f>IF($E92="","",IF(OR($C81=11,$C81=12,$C81=13),"男",IF(OR($C81=21,$C81=22,$C81=23),"女","")))</f>
      </c>
      <c r="J92" s="159" t="s">
        <v>179</v>
      </c>
      <c r="K92" s="149"/>
      <c r="L92" s="150"/>
      <c r="M92" s="203"/>
      <c r="N92" s="155"/>
      <c r="R92" s="38"/>
      <c r="S92" s="38"/>
      <c r="T92" s="38"/>
      <c r="U92" s="38"/>
      <c r="V92" s="38"/>
      <c r="W92" s="38"/>
      <c r="AD92" s="38"/>
      <c r="AG92" s="38"/>
    </row>
    <row r="93" spans="1:33" s="45" customFormat="1" ht="18" customHeight="1" thickBot="1">
      <c r="A93" s="160">
        <f>IF(OR($A81="",$E93=""),"",$C81&amp;$A81&amp;7)</f>
      </c>
      <c r="B93" s="161">
        <f>IF(OR($A81="",$E93=""),"",$B81)</f>
      </c>
      <c r="C93" s="162">
        <f>IF(OR($A81="",$E93=""),"",$C81)</f>
      </c>
      <c r="D93" s="163">
        <f>IF(OR($A81="",$E93=""),"",$D81)</f>
      </c>
      <c r="E93" s="111"/>
      <c r="F93" s="112"/>
      <c r="G93" s="173"/>
      <c r="H93" s="173"/>
      <c r="I93" s="164">
        <f>IF($E93="","",IF(OR($C81=11,$C81=12,$C81=13),"男",IF(OR($C81=21,$C81=22,$C81=23),"女","")))</f>
      </c>
      <c r="J93" s="165" t="s">
        <v>180</v>
      </c>
      <c r="K93" s="166"/>
      <c r="L93" s="167"/>
      <c r="M93" s="204"/>
      <c r="N93" s="168"/>
      <c r="AD93" s="38"/>
      <c r="AG93" s="38"/>
    </row>
    <row r="94" spans="1:48" ht="24" customHeight="1" thickBot="1" thickTop="1">
      <c r="A94" s="53" t="s">
        <v>169</v>
      </c>
      <c r="B94" s="54" t="s">
        <v>82</v>
      </c>
      <c r="C94" s="55" t="s">
        <v>83</v>
      </c>
      <c r="D94" s="55" t="s">
        <v>84</v>
      </c>
      <c r="E94" s="56" t="s">
        <v>85</v>
      </c>
      <c r="F94" s="57" t="s">
        <v>86</v>
      </c>
      <c r="G94" s="54" t="s">
        <v>87</v>
      </c>
      <c r="H94" s="54" t="s">
        <v>88</v>
      </c>
      <c r="I94" s="58" t="s">
        <v>89</v>
      </c>
      <c r="J94" s="59"/>
      <c r="K94" s="58" t="s">
        <v>90</v>
      </c>
      <c r="L94" s="60"/>
      <c r="M94" s="187"/>
      <c r="N94" s="185" t="s">
        <v>91</v>
      </c>
      <c r="O94" s="45"/>
      <c r="P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8" customHeight="1" thickBot="1">
      <c r="A95" s="67">
        <f>IF(OR($A81="",$B95=""),"",$A81+1)</f>
      </c>
      <c r="B95" s="68"/>
      <c r="C95" s="69">
        <f>IF($B95="","",VLOOKUP($B95,$R$11:$S$18,2,FALSE))</f>
      </c>
      <c r="D95" s="68"/>
      <c r="E95" s="256"/>
      <c r="F95" s="70"/>
      <c r="G95" s="257"/>
      <c r="H95" s="71">
        <f>IF(G95="","",VLOOKUP(G95,$V$11:$W$13,2,FALSE))</f>
      </c>
      <c r="I95" s="261">
        <f>IF($D95="","",$D$8)</f>
      </c>
      <c r="J95" s="269"/>
      <c r="K95" s="261">
        <f>IF($D95="","",$D$9)</f>
      </c>
      <c r="L95" s="72"/>
      <c r="M95" s="188"/>
      <c r="N95" s="186">
        <f>IF(D95="","",D95&amp;"　"&amp;C95&amp;"　"&amp;F95)</f>
      </c>
      <c r="O95" s="45"/>
      <c r="P95" s="45"/>
      <c r="R95" s="45"/>
      <c r="S95" s="45"/>
      <c r="T95" s="45"/>
      <c r="U95" s="45"/>
      <c r="V95" s="45"/>
      <c r="W95" s="45"/>
      <c r="AD95" s="45"/>
      <c r="AE95" s="45"/>
      <c r="AF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30" ht="18" customHeight="1" thickBot="1">
      <c r="A96" s="209"/>
      <c r="B96" s="210"/>
      <c r="C96" s="210"/>
      <c r="D96" s="211"/>
      <c r="E96" s="77" t="s">
        <v>98</v>
      </c>
      <c r="F96" s="221"/>
      <c r="G96" s="222"/>
      <c r="H96" s="223"/>
      <c r="I96" s="224"/>
      <c r="J96" s="80" t="s">
        <v>19</v>
      </c>
      <c r="K96" s="267">
        <f>K82+1</f>
        <v>7</v>
      </c>
      <c r="L96" s="81"/>
      <c r="M96" s="189"/>
      <c r="N96" s="82"/>
      <c r="O96" s="45"/>
      <c r="P96" s="45"/>
      <c r="R96" s="45"/>
      <c r="S96" s="45"/>
      <c r="T96" s="45"/>
      <c r="U96" s="45"/>
      <c r="V96" s="45"/>
      <c r="W96" s="45"/>
      <c r="AD96" s="45"/>
    </row>
    <row r="97" spans="1:30" ht="18" customHeight="1" thickBot="1">
      <c r="A97" s="212"/>
      <c r="B97" s="213"/>
      <c r="C97" s="213"/>
      <c r="D97" s="214" t="s">
        <v>102</v>
      </c>
      <c r="E97" s="87"/>
      <c r="F97" s="225"/>
      <c r="G97" s="226"/>
      <c r="H97" s="227"/>
      <c r="I97" s="228"/>
      <c r="J97" s="88" t="s">
        <v>102</v>
      </c>
      <c r="K97" s="258"/>
      <c r="L97" s="26"/>
      <c r="M97" s="206"/>
      <c r="N97" s="89"/>
      <c r="O97" s="45"/>
      <c r="P97" s="45"/>
      <c r="AD97" s="45"/>
    </row>
    <row r="98" spans="1:33" ht="18" customHeight="1" thickBot="1">
      <c r="A98" s="215"/>
      <c r="B98" s="216"/>
      <c r="C98" s="216"/>
      <c r="D98" s="217" t="s">
        <v>183</v>
      </c>
      <c r="E98" s="87"/>
      <c r="F98" s="227"/>
      <c r="G98" s="229"/>
      <c r="H98" s="227"/>
      <c r="I98" s="230"/>
      <c r="J98" s="93" t="s">
        <v>181</v>
      </c>
      <c r="K98" s="258"/>
      <c r="L98" s="192"/>
      <c r="M98" s="193"/>
      <c r="N98" s="89"/>
      <c r="O98" s="45"/>
      <c r="P98" s="45"/>
      <c r="AG98" s="45"/>
    </row>
    <row r="99" spans="1:33" ht="18" customHeight="1" thickBot="1">
      <c r="A99" s="218"/>
      <c r="B99" s="219"/>
      <c r="C99" s="219"/>
      <c r="D99" s="220" t="s">
        <v>184</v>
      </c>
      <c r="E99" s="87"/>
      <c r="F99" s="231"/>
      <c r="G99" s="232"/>
      <c r="H99" s="231"/>
      <c r="I99" s="233"/>
      <c r="J99" s="95" t="s">
        <v>182</v>
      </c>
      <c r="K99" s="96"/>
      <c r="L99" s="172"/>
      <c r="M99" s="194"/>
      <c r="N99" s="89"/>
      <c r="O99" s="45"/>
      <c r="P99" s="45"/>
      <c r="AG99" s="45"/>
    </row>
    <row r="100" spans="1:33" ht="18" customHeight="1" thickBot="1">
      <c r="A100" s="74" t="s">
        <v>112</v>
      </c>
      <c r="B100" s="75" t="s">
        <v>82</v>
      </c>
      <c r="C100" s="76" t="s">
        <v>113</v>
      </c>
      <c r="D100" s="76" t="s">
        <v>84</v>
      </c>
      <c r="E100" s="76" t="s">
        <v>114</v>
      </c>
      <c r="F100" s="79" t="s">
        <v>22</v>
      </c>
      <c r="G100" s="79" t="s">
        <v>21</v>
      </c>
      <c r="H100" s="79" t="s">
        <v>162</v>
      </c>
      <c r="I100" s="78" t="s">
        <v>20</v>
      </c>
      <c r="J100" s="80" t="s">
        <v>19</v>
      </c>
      <c r="K100" s="98"/>
      <c r="L100" s="99"/>
      <c r="M100" s="194"/>
      <c r="N100" s="82"/>
      <c r="O100" s="45"/>
      <c r="P100" s="45"/>
      <c r="AG100" s="45"/>
    </row>
    <row r="101" spans="1:33" ht="18" customHeight="1" thickBot="1">
      <c r="A101" s="84">
        <f>IF($A95="","",$C95&amp;$A95&amp;1)</f>
      </c>
      <c r="B101" s="85">
        <f>IF($B95="","",$B95)</f>
      </c>
      <c r="C101" s="86">
        <f>IF($C95="","",$C95)</f>
      </c>
      <c r="D101" s="100">
        <f>IF($D95="","",$D95)</f>
      </c>
      <c r="E101" s="259"/>
      <c r="F101" s="101"/>
      <c r="G101" s="102"/>
      <c r="H101" s="102"/>
      <c r="I101" s="103">
        <f>IF(OR($C95=11,$C95=12,$C95=13),"男",IF(OR($C95=21,$C95=22,$C95=23),"女",""))</f>
      </c>
      <c r="J101" s="264" t="s">
        <v>174</v>
      </c>
      <c r="K101" s="258"/>
      <c r="L101" s="195"/>
      <c r="M101" s="191"/>
      <c r="N101" s="82"/>
      <c r="O101" s="45"/>
      <c r="P101" s="45"/>
      <c r="AG101" s="45"/>
    </row>
    <row r="102" spans="1:32" ht="18" customHeight="1" thickBot="1">
      <c r="A102" s="90">
        <f>IF($A95="","",$C95&amp;$A95&amp;2)</f>
      </c>
      <c r="B102" s="91">
        <f>IF($B95="","",$B95)</f>
      </c>
      <c r="C102" s="92">
        <f>IF($C95="","",$C95)</f>
      </c>
      <c r="D102" s="104">
        <f>IF($D95="","",$D95)</f>
      </c>
      <c r="E102" s="87"/>
      <c r="F102" s="105"/>
      <c r="G102" s="102"/>
      <c r="H102" s="68"/>
      <c r="I102" s="106">
        <f>IF(OR($C95=11,$C95=12,$C95=13),"男",IF(OR($C95=21,$C95=22,$C95=23),"女",""))</f>
      </c>
      <c r="J102" s="265" t="s">
        <v>175</v>
      </c>
      <c r="K102" s="96"/>
      <c r="L102" s="97"/>
      <c r="M102" s="196"/>
      <c r="N102" s="82"/>
      <c r="O102" s="45"/>
      <c r="P102" s="45"/>
      <c r="AE102" s="45"/>
      <c r="AF102" s="45"/>
    </row>
    <row r="103" spans="1:32" ht="18" customHeight="1" thickBot="1">
      <c r="A103" s="90">
        <f>IF($A95="","",$C95&amp;$A95&amp;3)</f>
      </c>
      <c r="B103" s="91">
        <f>IF($B95="","",$B95)</f>
      </c>
      <c r="C103" s="92">
        <f>IF($C95="","",$C95)</f>
      </c>
      <c r="D103" s="104">
        <f>IF($D95="","",$D95)</f>
      </c>
      <c r="E103" s="87"/>
      <c r="F103" s="105"/>
      <c r="G103" s="102"/>
      <c r="H103" s="68"/>
      <c r="I103" s="106">
        <f>IF(OR($C95=11,$C95=12,$C95=13),"男",IF(OR($C95=21,$C95=22,$C95=23),"女",""))</f>
      </c>
      <c r="J103" s="265" t="s">
        <v>176</v>
      </c>
      <c r="K103" s="96"/>
      <c r="L103" s="97"/>
      <c r="M103" s="196"/>
      <c r="N103" s="82"/>
      <c r="O103" s="45"/>
      <c r="P103" s="45"/>
      <c r="AE103" s="45"/>
      <c r="AF103" s="45"/>
    </row>
    <row r="104" spans="1:48" s="45" customFormat="1" ht="18" customHeight="1" thickBot="1">
      <c r="A104" s="90">
        <f>IF($A95="","",$C95&amp;$A95&amp;4)</f>
      </c>
      <c r="B104" s="91">
        <f>IF($B95="","",$B95)</f>
      </c>
      <c r="C104" s="92">
        <f>IF($C95="","",$C95)</f>
      </c>
      <c r="D104" s="104">
        <f>IF($D95="","",$D95)</f>
      </c>
      <c r="E104" s="87"/>
      <c r="F104" s="105"/>
      <c r="G104" s="102"/>
      <c r="H104" s="68"/>
      <c r="I104" s="106">
        <f>IF(OR($C95=11,$C95=12,$C95=13),"男",IF(OR($C95=21,$C95=22,$C95=23),"女",""))</f>
      </c>
      <c r="J104" s="265" t="s">
        <v>177</v>
      </c>
      <c r="K104" s="96"/>
      <c r="L104" s="190"/>
      <c r="M104" s="196"/>
      <c r="N104" s="82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s="45" customFormat="1" ht="18" customHeight="1" thickBot="1">
      <c r="A105" s="90">
        <f>IF($A95="","",$C95&amp;$A95&amp;5)</f>
      </c>
      <c r="B105" s="91">
        <f>IF($B95="","",$B95)</f>
      </c>
      <c r="C105" s="92">
        <f>IF($C95="","",$C95)</f>
      </c>
      <c r="D105" s="104">
        <f>IF($D95="","",$D95)</f>
      </c>
      <c r="E105" s="87"/>
      <c r="F105" s="105"/>
      <c r="G105" s="102"/>
      <c r="H105" s="68"/>
      <c r="I105" s="106">
        <f>IF(OR($C95=11,$C95=12,$C95=13),"男",IF(OR($C95=21,$C95=22,$C95=23),"女",""))</f>
      </c>
      <c r="J105" s="265" t="s">
        <v>178</v>
      </c>
      <c r="K105" s="96"/>
      <c r="L105" s="97"/>
      <c r="M105" s="196"/>
      <c r="N105" s="82"/>
      <c r="R105" s="38"/>
      <c r="S105" s="38"/>
      <c r="T105" s="38"/>
      <c r="U105" s="38"/>
      <c r="V105" s="38"/>
      <c r="W105" s="38"/>
      <c r="AD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</row>
    <row r="106" spans="1:33" s="45" customFormat="1" ht="18" customHeight="1" thickBot="1">
      <c r="A106" s="90">
        <f>IF(OR($A95="",$E106=""),"",$C95&amp;$A95&amp;6)</f>
      </c>
      <c r="B106" s="91">
        <f>IF(OR($A95="",$E106=""),"",$B95)</f>
      </c>
      <c r="C106" s="92">
        <f>IF(OR($A95="",$E106=""),"",$C95)</f>
      </c>
      <c r="D106" s="104">
        <f>IF(OR($A95="",$E106=""),"",$D95)</f>
      </c>
      <c r="E106" s="87"/>
      <c r="F106" s="105"/>
      <c r="G106" s="102"/>
      <c r="H106" s="68"/>
      <c r="I106" s="106">
        <f>IF($E106="","",IF(OR($C95=11,$C95=12,$C95=13),"男",IF(OR($C95=21,$C95=22,$C95=23),"女","")))</f>
      </c>
      <c r="J106" s="265" t="s">
        <v>179</v>
      </c>
      <c r="K106" s="96"/>
      <c r="L106" s="97"/>
      <c r="M106" s="196"/>
      <c r="N106" s="82"/>
      <c r="R106" s="38"/>
      <c r="S106" s="38"/>
      <c r="T106" s="38"/>
      <c r="U106" s="38"/>
      <c r="V106" s="38"/>
      <c r="W106" s="38"/>
      <c r="AD106" s="38"/>
      <c r="AG106" s="38"/>
    </row>
    <row r="107" spans="1:33" s="45" customFormat="1" ht="18" customHeight="1" thickBot="1">
      <c r="A107" s="107">
        <f>IF(OR($A95="",$E107=""),"",$C95&amp;$A95&amp;7)</f>
      </c>
      <c r="B107" s="108">
        <f>IF(OR($A95="",$E107=""),"",$B95)</f>
      </c>
      <c r="C107" s="109">
        <f>IF(OR($A95="",$E107=""),"",$C95)</f>
      </c>
      <c r="D107" s="110">
        <f>IF(OR($A95="",$E107=""),"",$D95)</f>
      </c>
      <c r="E107" s="111"/>
      <c r="F107" s="112"/>
      <c r="G107" s="173"/>
      <c r="H107" s="173"/>
      <c r="I107" s="113">
        <f>IF($E107="","",IF(OR($C95=11,$C95=12,$C95=13),"男",IF(OR($C95=21,$C95=22,$C95=23),"女","")))</f>
      </c>
      <c r="J107" s="266" t="s">
        <v>180</v>
      </c>
      <c r="K107" s="114"/>
      <c r="L107" s="115"/>
      <c r="M107" s="197"/>
      <c r="N107" s="116"/>
      <c r="AD107" s="38"/>
      <c r="AG107" s="38"/>
    </row>
    <row r="108" spans="1:48" ht="24" customHeight="1" thickBot="1" thickTop="1">
      <c r="A108" s="118" t="s">
        <v>164</v>
      </c>
      <c r="B108" s="119" t="s">
        <v>165</v>
      </c>
      <c r="C108" s="120" t="s">
        <v>83</v>
      </c>
      <c r="D108" s="120" t="s">
        <v>84</v>
      </c>
      <c r="E108" s="121" t="s">
        <v>167</v>
      </c>
      <c r="F108" s="122" t="s">
        <v>86</v>
      </c>
      <c r="G108" s="119" t="s">
        <v>127</v>
      </c>
      <c r="H108" s="119" t="s">
        <v>88</v>
      </c>
      <c r="I108" s="123" t="s">
        <v>89</v>
      </c>
      <c r="J108" s="124"/>
      <c r="K108" s="123" t="s">
        <v>90</v>
      </c>
      <c r="L108" s="125"/>
      <c r="M108" s="198"/>
      <c r="N108" s="185" t="s">
        <v>91</v>
      </c>
      <c r="O108" s="45"/>
      <c r="P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8" customHeight="1" thickBot="1">
      <c r="A109" s="126">
        <f>IF(OR($A95="",$B109=""),"",$A95+1)</f>
      </c>
      <c r="B109" s="68"/>
      <c r="C109" s="127">
        <f>IF($B109="","",VLOOKUP($B109,$R$11:$S$18,2,FALSE))</f>
      </c>
      <c r="D109" s="68"/>
      <c r="E109" s="256"/>
      <c r="F109" s="70"/>
      <c r="G109" s="257"/>
      <c r="H109" s="128">
        <f>IF(G109="","",VLOOKUP(G109,$V$11:$W$13,2,FALSE))</f>
      </c>
      <c r="I109" s="261">
        <f>IF($D109="","",$D$8)</f>
      </c>
      <c r="J109" s="269"/>
      <c r="K109" s="261">
        <f>IF($D109="","",$D$9)</f>
      </c>
      <c r="L109" s="72"/>
      <c r="M109" s="199"/>
      <c r="N109" s="186">
        <f>IF(D109="","",D109&amp;"　"&amp;C109&amp;"　"&amp;F109)</f>
      </c>
      <c r="O109" s="45"/>
      <c r="P109" s="45"/>
      <c r="R109" s="45"/>
      <c r="S109" s="45"/>
      <c r="T109" s="45"/>
      <c r="U109" s="45"/>
      <c r="V109" s="45"/>
      <c r="W109" s="45"/>
      <c r="AD109" s="45"/>
      <c r="AE109" s="45"/>
      <c r="AF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30" ht="18" customHeight="1" thickBot="1">
      <c r="A110" s="234"/>
      <c r="B110" s="235"/>
      <c r="C110" s="235"/>
      <c r="D110" s="236"/>
      <c r="E110" s="132" t="s">
        <v>98</v>
      </c>
      <c r="F110" s="243"/>
      <c r="G110" s="244"/>
      <c r="H110" s="245"/>
      <c r="I110" s="246"/>
      <c r="J110" s="135" t="s">
        <v>19</v>
      </c>
      <c r="K110" s="268">
        <f>K96+1</f>
        <v>8</v>
      </c>
      <c r="L110" s="136"/>
      <c r="M110" s="207"/>
      <c r="N110" s="137"/>
      <c r="O110" s="45"/>
      <c r="P110" s="45"/>
      <c r="R110" s="45"/>
      <c r="S110" s="45"/>
      <c r="T110" s="45"/>
      <c r="U110" s="45"/>
      <c r="V110" s="45"/>
      <c r="W110" s="45"/>
      <c r="AD110" s="45"/>
    </row>
    <row r="111" spans="1:30" ht="18" customHeight="1" thickBot="1">
      <c r="A111" s="237"/>
      <c r="B111" s="238"/>
      <c r="C111" s="238"/>
      <c r="D111" s="270" t="s">
        <v>102</v>
      </c>
      <c r="E111" s="87"/>
      <c r="F111" s="247"/>
      <c r="G111" s="248"/>
      <c r="H111" s="249"/>
      <c r="I111" s="250"/>
      <c r="J111" s="142" t="s">
        <v>102</v>
      </c>
      <c r="K111" s="260"/>
      <c r="L111" s="175"/>
      <c r="M111" s="208"/>
      <c r="N111" s="137"/>
      <c r="O111" s="45"/>
      <c r="P111" s="45"/>
      <c r="AD111" s="45"/>
    </row>
    <row r="112" spans="1:33" ht="18" customHeight="1" thickBot="1">
      <c r="A112" s="239"/>
      <c r="B112" s="240"/>
      <c r="C112" s="240"/>
      <c r="D112" s="271" t="s">
        <v>183</v>
      </c>
      <c r="E112" s="87"/>
      <c r="F112" s="249"/>
      <c r="G112" s="251"/>
      <c r="H112" s="249"/>
      <c r="I112" s="252"/>
      <c r="J112" s="147" t="s">
        <v>181</v>
      </c>
      <c r="K112" s="260"/>
      <c r="L112" s="174"/>
      <c r="M112" s="201"/>
      <c r="N112" s="137"/>
      <c r="O112" s="45"/>
      <c r="P112" s="45"/>
      <c r="AG112" s="45"/>
    </row>
    <row r="113" spans="1:33" ht="18" customHeight="1" thickBot="1">
      <c r="A113" s="241"/>
      <c r="B113" s="242"/>
      <c r="C113" s="242"/>
      <c r="D113" s="272" t="s">
        <v>184</v>
      </c>
      <c r="E113" s="87"/>
      <c r="F113" s="253"/>
      <c r="G113" s="254"/>
      <c r="H113" s="253"/>
      <c r="I113" s="255"/>
      <c r="J113" s="148" t="s">
        <v>182</v>
      </c>
      <c r="K113" s="149"/>
      <c r="L113" s="150"/>
      <c r="M113" s="202"/>
      <c r="N113" s="137"/>
      <c r="O113" s="45"/>
      <c r="P113" s="45"/>
      <c r="AG113" s="45"/>
    </row>
    <row r="114" spans="1:33" ht="18" customHeight="1" thickBot="1">
      <c r="A114" s="129" t="s">
        <v>168</v>
      </c>
      <c r="B114" s="130" t="s">
        <v>165</v>
      </c>
      <c r="C114" s="131" t="s">
        <v>166</v>
      </c>
      <c r="D114" s="131" t="s">
        <v>84</v>
      </c>
      <c r="E114" s="131" t="s">
        <v>114</v>
      </c>
      <c r="F114" s="134" t="s">
        <v>22</v>
      </c>
      <c r="G114" s="133" t="s">
        <v>21</v>
      </c>
      <c r="H114" s="133" t="s">
        <v>162</v>
      </c>
      <c r="I114" s="133" t="s">
        <v>20</v>
      </c>
      <c r="J114" s="135" t="s">
        <v>19</v>
      </c>
      <c r="K114" s="151"/>
      <c r="L114" s="152"/>
      <c r="M114" s="202"/>
      <c r="N114" s="137"/>
      <c r="O114" s="45"/>
      <c r="P114" s="45"/>
      <c r="AG114" s="45"/>
    </row>
    <row r="115" spans="1:33" ht="18" customHeight="1" thickBot="1">
      <c r="A115" s="138">
        <f>IF($A109="","",$C109&amp;$A109&amp;1)</f>
      </c>
      <c r="B115" s="139">
        <f>IF($B109="","",$B109)</f>
      </c>
      <c r="C115" s="140">
        <f>IF($C109="","",$C109)</f>
      </c>
      <c r="D115" s="141">
        <f>IF($D109="","",$D109)</f>
      </c>
      <c r="E115" s="259"/>
      <c r="F115" s="101"/>
      <c r="G115" s="102"/>
      <c r="H115" s="102"/>
      <c r="I115" s="153">
        <f>IF(OR($C109=11,$C109=12,$C109=13),"男",IF(OR($C109=21,$C109=22,$C109=23),"女",""))</f>
      </c>
      <c r="J115" s="154" t="s">
        <v>174</v>
      </c>
      <c r="K115" s="260"/>
      <c r="L115" s="176"/>
      <c r="M115" s="200"/>
      <c r="N115" s="155"/>
      <c r="O115" s="45"/>
      <c r="P115" s="45"/>
      <c r="AG115" s="45"/>
    </row>
    <row r="116" spans="1:32" ht="18" customHeight="1" thickBot="1">
      <c r="A116" s="143">
        <f>IF($A109="","",$C109&amp;$A109&amp;2)</f>
      </c>
      <c r="B116" s="144">
        <f>IF($B109="","",$B109)</f>
      </c>
      <c r="C116" s="145">
        <f>IF($C109="","",$C109)</f>
      </c>
      <c r="D116" s="146">
        <f>IF($D109="","",$D109)</f>
      </c>
      <c r="E116" s="87"/>
      <c r="F116" s="105"/>
      <c r="G116" s="102"/>
      <c r="H116" s="68"/>
      <c r="I116" s="158">
        <f>IF(OR($C109=11,$C109=12,$C109=13),"男",IF(OR($C109=21,$C109=22,$C109=23),"女",""))</f>
      </c>
      <c r="J116" s="159" t="s">
        <v>175</v>
      </c>
      <c r="K116" s="149"/>
      <c r="L116" s="150"/>
      <c r="M116" s="203"/>
      <c r="N116" s="155"/>
      <c r="O116" s="45"/>
      <c r="P116" s="45"/>
      <c r="AE116" s="45"/>
      <c r="AF116" s="45"/>
    </row>
    <row r="117" spans="1:32" ht="18" customHeight="1" thickBot="1">
      <c r="A117" s="143">
        <f>IF($A109="","",$C109&amp;$A109&amp;3)</f>
      </c>
      <c r="B117" s="144">
        <f>IF($B109="","",$B109)</f>
      </c>
      <c r="C117" s="145">
        <f>IF($C109="","",$C109)</f>
      </c>
      <c r="D117" s="146">
        <f>IF($D109="","",$D109)</f>
      </c>
      <c r="E117" s="87"/>
      <c r="F117" s="105"/>
      <c r="G117" s="102"/>
      <c r="H117" s="68"/>
      <c r="I117" s="158">
        <f>IF(OR($C109=11,$C109=12,$C109=13),"男",IF(OR($C109=21,$C109=22,$C109=23),"女",""))</f>
      </c>
      <c r="J117" s="159" t="s">
        <v>176</v>
      </c>
      <c r="K117" s="149"/>
      <c r="L117" s="150"/>
      <c r="M117" s="203"/>
      <c r="N117" s="155"/>
      <c r="O117" s="45"/>
      <c r="P117" s="45"/>
      <c r="AE117" s="45"/>
      <c r="AF117" s="45"/>
    </row>
    <row r="118" spans="1:48" s="45" customFormat="1" ht="18" customHeight="1" thickBot="1">
      <c r="A118" s="143">
        <f>IF($A109="","",$C109&amp;$A109&amp;4)</f>
      </c>
      <c r="B118" s="144">
        <f>IF($B109="","",$B109)</f>
      </c>
      <c r="C118" s="145">
        <f>IF($C109="","",$C109)</f>
      </c>
      <c r="D118" s="146">
        <f>IF($D109="","",$D109)</f>
      </c>
      <c r="E118" s="87"/>
      <c r="F118" s="105"/>
      <c r="G118" s="102"/>
      <c r="H118" s="68"/>
      <c r="I118" s="158">
        <f>IF(OR($C109=11,$C109=12,$C109=13),"男",IF(OR($C109=21,$C109=22,$C109=23),"女",""))</f>
      </c>
      <c r="J118" s="159" t="s">
        <v>177</v>
      </c>
      <c r="K118" s="149"/>
      <c r="L118" s="175"/>
      <c r="M118" s="203"/>
      <c r="N118" s="155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</row>
    <row r="119" spans="1:48" s="45" customFormat="1" ht="18" customHeight="1" thickBot="1">
      <c r="A119" s="143">
        <f>IF($A109="","",$C109&amp;$A109&amp;5)</f>
      </c>
      <c r="B119" s="144">
        <f>IF($B109="","",$B109)</f>
      </c>
      <c r="C119" s="145">
        <f>IF($C109="","",$C109)</f>
      </c>
      <c r="D119" s="146">
        <f>IF($D109="","",$D109)</f>
      </c>
      <c r="E119" s="87"/>
      <c r="F119" s="105"/>
      <c r="G119" s="102"/>
      <c r="H119" s="68"/>
      <c r="I119" s="158">
        <f>IF(OR($C109=11,$C109=12,$C109=13),"男",IF(OR($C109=21,$C109=22,$C109=23),"女",""))</f>
      </c>
      <c r="J119" s="159" t="s">
        <v>178</v>
      </c>
      <c r="K119" s="149"/>
      <c r="L119" s="150"/>
      <c r="M119" s="203"/>
      <c r="N119" s="155"/>
      <c r="R119" s="38"/>
      <c r="S119" s="38"/>
      <c r="T119" s="38"/>
      <c r="U119" s="38"/>
      <c r="V119" s="38"/>
      <c r="W119" s="38"/>
      <c r="AD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</row>
    <row r="120" spans="1:33" s="45" customFormat="1" ht="18" customHeight="1" thickBot="1">
      <c r="A120" s="143">
        <f>IF(OR($A109="",$E120=""),"",$C109&amp;$A109&amp;6)</f>
      </c>
      <c r="B120" s="144">
        <f>IF(OR($A109="",$E120=""),"",$B109)</f>
      </c>
      <c r="C120" s="145">
        <f>IF(OR($A109="",$E120=""),"",$C109)</f>
      </c>
      <c r="D120" s="146">
        <f>IF(OR($A109="",$E120=""),"",$D109)</f>
      </c>
      <c r="E120" s="87"/>
      <c r="F120" s="105"/>
      <c r="G120" s="102"/>
      <c r="H120" s="68"/>
      <c r="I120" s="158">
        <f>IF($E120="","",IF(OR($C109=11,$C109=12,$C109=13),"男",IF(OR($C109=21,$C109=22,$C109=23),"女","")))</f>
      </c>
      <c r="J120" s="159" t="s">
        <v>179</v>
      </c>
      <c r="K120" s="149"/>
      <c r="L120" s="150"/>
      <c r="M120" s="203"/>
      <c r="N120" s="155"/>
      <c r="R120" s="38"/>
      <c r="S120" s="38"/>
      <c r="T120" s="38"/>
      <c r="U120" s="38"/>
      <c r="V120" s="38"/>
      <c r="W120" s="38"/>
      <c r="AD120" s="38"/>
      <c r="AG120" s="38"/>
    </row>
    <row r="121" spans="1:33" s="45" customFormat="1" ht="18" customHeight="1" thickBot="1">
      <c r="A121" s="160">
        <f>IF(OR($A109="",$E121=""),"",$C109&amp;$A109&amp;7)</f>
      </c>
      <c r="B121" s="161">
        <f>IF(OR($A109="",$E121=""),"",$B109)</f>
      </c>
      <c r="C121" s="162">
        <f>IF(OR($A109="",$E121=""),"",$C109)</f>
      </c>
      <c r="D121" s="163">
        <f>IF(OR($A109="",$E121=""),"",$D109)</f>
      </c>
      <c r="E121" s="111"/>
      <c r="F121" s="112"/>
      <c r="G121" s="173"/>
      <c r="H121" s="173"/>
      <c r="I121" s="164">
        <f>IF($E121="","",IF(OR($C109=11,$C109=12,$C109=13),"男",IF(OR($C109=21,$C109=22,$C109=23),"女","")))</f>
      </c>
      <c r="J121" s="165" t="s">
        <v>180</v>
      </c>
      <c r="K121" s="166"/>
      <c r="L121" s="167"/>
      <c r="M121" s="204"/>
      <c r="N121" s="168"/>
      <c r="AD121" s="38"/>
      <c r="AG121" s="38"/>
    </row>
    <row r="122" spans="1:48" ht="24" customHeight="1" thickBot="1" thickTop="1">
      <c r="A122" s="53" t="s">
        <v>169</v>
      </c>
      <c r="B122" s="54" t="s">
        <v>82</v>
      </c>
      <c r="C122" s="55" t="s">
        <v>83</v>
      </c>
      <c r="D122" s="55" t="s">
        <v>84</v>
      </c>
      <c r="E122" s="56" t="s">
        <v>85</v>
      </c>
      <c r="F122" s="57" t="s">
        <v>86</v>
      </c>
      <c r="G122" s="54" t="s">
        <v>87</v>
      </c>
      <c r="H122" s="54" t="s">
        <v>88</v>
      </c>
      <c r="I122" s="58" t="s">
        <v>89</v>
      </c>
      <c r="J122" s="59"/>
      <c r="K122" s="58" t="s">
        <v>90</v>
      </c>
      <c r="L122" s="60"/>
      <c r="M122" s="187"/>
      <c r="N122" s="185" t="s">
        <v>91</v>
      </c>
      <c r="O122" s="45"/>
      <c r="P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8" customHeight="1" thickBot="1">
      <c r="A123" s="67">
        <f>IF(OR($A109="",$B123=""),"",$A109+1)</f>
      </c>
      <c r="B123" s="68"/>
      <c r="C123" s="69">
        <f>IF($B123="","",VLOOKUP($B123,$R$11:$S$18,2,FALSE))</f>
      </c>
      <c r="D123" s="68"/>
      <c r="E123" s="256"/>
      <c r="F123" s="70"/>
      <c r="G123" s="257"/>
      <c r="H123" s="71">
        <f>IF(G123="","",VLOOKUP(G123,$V$11:$W$13,2,FALSE))</f>
      </c>
      <c r="I123" s="261">
        <f>IF($D123="","",$D$8)</f>
      </c>
      <c r="J123" s="269"/>
      <c r="K123" s="261">
        <f>IF($D123="","",$D$9)</f>
      </c>
      <c r="L123" s="72"/>
      <c r="M123" s="188"/>
      <c r="N123" s="186">
        <f>IF(D123="","",D123&amp;"　"&amp;C123&amp;"　"&amp;F123)</f>
      </c>
      <c r="O123" s="45"/>
      <c r="P123" s="45"/>
      <c r="R123" s="45"/>
      <c r="S123" s="45"/>
      <c r="T123" s="45"/>
      <c r="U123" s="45"/>
      <c r="V123" s="45"/>
      <c r="W123" s="45"/>
      <c r="AD123" s="45"/>
      <c r="AE123" s="45"/>
      <c r="AF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30" ht="18" customHeight="1" thickBot="1">
      <c r="A124" s="209"/>
      <c r="B124" s="210"/>
      <c r="C124" s="210"/>
      <c r="D124" s="211"/>
      <c r="E124" s="77" t="s">
        <v>98</v>
      </c>
      <c r="F124" s="221"/>
      <c r="G124" s="222"/>
      <c r="H124" s="223"/>
      <c r="I124" s="224"/>
      <c r="J124" s="80" t="s">
        <v>19</v>
      </c>
      <c r="K124" s="267">
        <f>K110+1</f>
        <v>9</v>
      </c>
      <c r="L124" s="81"/>
      <c r="M124" s="189"/>
      <c r="N124" s="82"/>
      <c r="O124" s="45"/>
      <c r="P124" s="45"/>
      <c r="R124" s="45"/>
      <c r="S124" s="45"/>
      <c r="T124" s="45"/>
      <c r="U124" s="45"/>
      <c r="V124" s="45"/>
      <c r="W124" s="45"/>
      <c r="AD124" s="45"/>
    </row>
    <row r="125" spans="1:30" ht="18" customHeight="1" thickBot="1">
      <c r="A125" s="212"/>
      <c r="B125" s="213"/>
      <c r="C125" s="213"/>
      <c r="D125" s="214" t="s">
        <v>102</v>
      </c>
      <c r="E125" s="87"/>
      <c r="F125" s="225"/>
      <c r="G125" s="226"/>
      <c r="H125" s="227"/>
      <c r="I125" s="228"/>
      <c r="J125" s="88" t="s">
        <v>102</v>
      </c>
      <c r="K125" s="258"/>
      <c r="L125" s="26"/>
      <c r="M125" s="206"/>
      <c r="N125" s="89"/>
      <c r="O125" s="45"/>
      <c r="P125" s="45"/>
      <c r="AD125" s="45"/>
    </row>
    <row r="126" spans="1:33" ht="18" customHeight="1" thickBot="1">
      <c r="A126" s="215"/>
      <c r="B126" s="216"/>
      <c r="C126" s="216"/>
      <c r="D126" s="217" t="s">
        <v>183</v>
      </c>
      <c r="E126" s="87"/>
      <c r="F126" s="227"/>
      <c r="G126" s="229"/>
      <c r="H126" s="227"/>
      <c r="I126" s="230"/>
      <c r="J126" s="93" t="s">
        <v>181</v>
      </c>
      <c r="K126" s="258"/>
      <c r="L126" s="192"/>
      <c r="M126" s="193"/>
      <c r="N126" s="89"/>
      <c r="O126" s="45"/>
      <c r="P126" s="45"/>
      <c r="AG126" s="45"/>
    </row>
    <row r="127" spans="1:33" ht="18" customHeight="1" thickBot="1">
      <c r="A127" s="218"/>
      <c r="B127" s="219"/>
      <c r="C127" s="219"/>
      <c r="D127" s="220" t="s">
        <v>184</v>
      </c>
      <c r="E127" s="87"/>
      <c r="F127" s="231"/>
      <c r="G127" s="232"/>
      <c r="H127" s="231"/>
      <c r="I127" s="233"/>
      <c r="J127" s="95" t="s">
        <v>182</v>
      </c>
      <c r="K127" s="96"/>
      <c r="L127" s="172"/>
      <c r="M127" s="194"/>
      <c r="N127" s="89"/>
      <c r="O127" s="45"/>
      <c r="P127" s="45"/>
      <c r="AG127" s="45"/>
    </row>
    <row r="128" spans="1:33" ht="18" customHeight="1" thickBot="1">
      <c r="A128" s="74" t="s">
        <v>112</v>
      </c>
      <c r="B128" s="75" t="s">
        <v>82</v>
      </c>
      <c r="C128" s="76" t="s">
        <v>113</v>
      </c>
      <c r="D128" s="76" t="s">
        <v>84</v>
      </c>
      <c r="E128" s="76" t="s">
        <v>114</v>
      </c>
      <c r="F128" s="79" t="s">
        <v>22</v>
      </c>
      <c r="G128" s="79" t="s">
        <v>21</v>
      </c>
      <c r="H128" s="79" t="s">
        <v>162</v>
      </c>
      <c r="I128" s="78" t="s">
        <v>20</v>
      </c>
      <c r="J128" s="80" t="s">
        <v>19</v>
      </c>
      <c r="K128" s="98"/>
      <c r="L128" s="99"/>
      <c r="M128" s="194"/>
      <c r="N128" s="82"/>
      <c r="O128" s="45"/>
      <c r="P128" s="45"/>
      <c r="AG128" s="45"/>
    </row>
    <row r="129" spans="1:33" ht="18" customHeight="1" thickBot="1">
      <c r="A129" s="84">
        <f>IF($A123="","",$C123&amp;$A123&amp;1)</f>
      </c>
      <c r="B129" s="85">
        <f>IF($B123="","",$B123)</f>
      </c>
      <c r="C129" s="86">
        <f>IF($C123="","",$C123)</f>
      </c>
      <c r="D129" s="100">
        <f>IF($D123="","",$D123)</f>
      </c>
      <c r="E129" s="259"/>
      <c r="F129" s="101"/>
      <c r="G129" s="102"/>
      <c r="H129" s="102"/>
      <c r="I129" s="103">
        <f>IF(OR($C123=11,$C123=12,$C123=13),"男",IF(OR($C123=21,$C123=22,$C123=23),"女",""))</f>
      </c>
      <c r="J129" s="264" t="s">
        <v>174</v>
      </c>
      <c r="K129" s="258"/>
      <c r="L129" s="195"/>
      <c r="M129" s="191"/>
      <c r="N129" s="82"/>
      <c r="O129" s="45"/>
      <c r="P129" s="45"/>
      <c r="AG129" s="45"/>
    </row>
    <row r="130" spans="1:32" ht="18" customHeight="1" thickBot="1">
      <c r="A130" s="90">
        <f>IF($A123="","",$C123&amp;$A123&amp;2)</f>
      </c>
      <c r="B130" s="91">
        <f>IF($B123="","",$B123)</f>
      </c>
      <c r="C130" s="92">
        <f>IF($C123="","",$C123)</f>
      </c>
      <c r="D130" s="104">
        <f>IF($D123="","",$D123)</f>
      </c>
      <c r="E130" s="87"/>
      <c r="F130" s="105"/>
      <c r="G130" s="102"/>
      <c r="H130" s="68"/>
      <c r="I130" s="106">
        <f>IF(OR($C123=11,$C123=12,$C123=13),"男",IF(OR($C123=21,$C123=22,$C123=23),"女",""))</f>
      </c>
      <c r="J130" s="265" t="s">
        <v>175</v>
      </c>
      <c r="K130" s="96"/>
      <c r="L130" s="97"/>
      <c r="M130" s="196"/>
      <c r="N130" s="82"/>
      <c r="O130" s="45"/>
      <c r="P130" s="45"/>
      <c r="AE130" s="45"/>
      <c r="AF130" s="45"/>
    </row>
    <row r="131" spans="1:32" ht="18" customHeight="1" thickBot="1">
      <c r="A131" s="90">
        <f>IF($A123="","",$C123&amp;$A123&amp;3)</f>
      </c>
      <c r="B131" s="91">
        <f>IF($B123="","",$B123)</f>
      </c>
      <c r="C131" s="92">
        <f>IF($C123="","",$C123)</f>
      </c>
      <c r="D131" s="104">
        <f>IF($D123="","",$D123)</f>
      </c>
      <c r="E131" s="87"/>
      <c r="F131" s="105"/>
      <c r="G131" s="102"/>
      <c r="H131" s="68"/>
      <c r="I131" s="106">
        <f>IF(OR($C123=11,$C123=12,$C123=13),"男",IF(OR($C123=21,$C123=22,$C123=23),"女",""))</f>
      </c>
      <c r="J131" s="265" t="s">
        <v>176</v>
      </c>
      <c r="K131" s="96"/>
      <c r="L131" s="97"/>
      <c r="M131" s="196"/>
      <c r="N131" s="82"/>
      <c r="O131" s="45"/>
      <c r="P131" s="45"/>
      <c r="AE131" s="45"/>
      <c r="AF131" s="45"/>
    </row>
    <row r="132" spans="1:48" s="45" customFormat="1" ht="18" customHeight="1" thickBot="1">
      <c r="A132" s="90">
        <f>IF($A123="","",$C123&amp;$A123&amp;4)</f>
      </c>
      <c r="B132" s="91">
        <f>IF($B123="","",$B123)</f>
      </c>
      <c r="C132" s="92">
        <f>IF($C123="","",$C123)</f>
      </c>
      <c r="D132" s="104">
        <f>IF($D123="","",$D123)</f>
      </c>
      <c r="E132" s="87"/>
      <c r="F132" s="105"/>
      <c r="G132" s="102"/>
      <c r="H132" s="68"/>
      <c r="I132" s="106">
        <f>IF(OR($C123=11,$C123=12,$C123=13),"男",IF(OR($C123=21,$C123=22,$C123=23),"女",""))</f>
      </c>
      <c r="J132" s="265" t="s">
        <v>177</v>
      </c>
      <c r="K132" s="96"/>
      <c r="L132" s="190"/>
      <c r="M132" s="196"/>
      <c r="N132" s="82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</row>
    <row r="133" spans="1:48" s="45" customFormat="1" ht="18" customHeight="1" thickBot="1">
      <c r="A133" s="90">
        <f>IF($A123="","",$C123&amp;$A123&amp;5)</f>
      </c>
      <c r="B133" s="91">
        <f>IF($B123="","",$B123)</f>
      </c>
      <c r="C133" s="92">
        <f>IF($C123="","",$C123)</f>
      </c>
      <c r="D133" s="104">
        <f>IF($D123="","",$D123)</f>
      </c>
      <c r="E133" s="87"/>
      <c r="F133" s="105"/>
      <c r="G133" s="102"/>
      <c r="H133" s="68"/>
      <c r="I133" s="106">
        <f>IF(OR($C123=11,$C123=12,$C123=13),"男",IF(OR($C123=21,$C123=22,$C123=23),"女",""))</f>
      </c>
      <c r="J133" s="265" t="s">
        <v>178</v>
      </c>
      <c r="K133" s="96"/>
      <c r="L133" s="97"/>
      <c r="M133" s="196"/>
      <c r="N133" s="82"/>
      <c r="R133" s="38"/>
      <c r="S133" s="38"/>
      <c r="T133" s="38"/>
      <c r="U133" s="38"/>
      <c r="V133" s="38"/>
      <c r="W133" s="38"/>
      <c r="AD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</row>
    <row r="134" spans="1:33" s="45" customFormat="1" ht="18" customHeight="1" thickBot="1">
      <c r="A134" s="90">
        <f>IF(OR($A123="",$E134=""),"",$C123&amp;$A123&amp;6)</f>
      </c>
      <c r="B134" s="91">
        <f>IF(OR($A123="",$E134=""),"",$B123)</f>
      </c>
      <c r="C134" s="92">
        <f>IF(OR($A123="",$E134=""),"",$C123)</f>
      </c>
      <c r="D134" s="104">
        <f>IF(OR($A123="",$E134=""),"",$D123)</f>
      </c>
      <c r="E134" s="87"/>
      <c r="F134" s="105"/>
      <c r="G134" s="102"/>
      <c r="H134" s="68"/>
      <c r="I134" s="106">
        <f>IF($E134="","",IF(OR($C123=11,$C123=12,$C123=13),"男",IF(OR($C123=21,$C123=22,$C123=23),"女","")))</f>
      </c>
      <c r="J134" s="265" t="s">
        <v>179</v>
      </c>
      <c r="K134" s="96"/>
      <c r="L134" s="97"/>
      <c r="M134" s="196"/>
      <c r="N134" s="82"/>
      <c r="R134" s="38"/>
      <c r="S134" s="38"/>
      <c r="T134" s="38"/>
      <c r="U134" s="38"/>
      <c r="V134" s="38"/>
      <c r="W134" s="38"/>
      <c r="AD134" s="38"/>
      <c r="AG134" s="38"/>
    </row>
    <row r="135" spans="1:33" s="45" customFormat="1" ht="18" customHeight="1" thickBot="1">
      <c r="A135" s="107">
        <f>IF(OR($A123="",$E135=""),"",$C123&amp;$A123&amp;7)</f>
      </c>
      <c r="B135" s="108">
        <f>IF(OR($A123="",$E135=""),"",$B123)</f>
      </c>
      <c r="C135" s="109">
        <f>IF(OR($A123="",$E135=""),"",$C123)</f>
      </c>
      <c r="D135" s="110">
        <f>IF(OR($A123="",$E135=""),"",$D123)</f>
      </c>
      <c r="E135" s="111"/>
      <c r="F135" s="112"/>
      <c r="G135" s="173"/>
      <c r="H135" s="173"/>
      <c r="I135" s="113">
        <f>IF($E135="","",IF(OR($C123=11,$C123=12,$C123=13),"男",IF(OR($C123=21,$C123=22,$C123=23),"女","")))</f>
      </c>
      <c r="J135" s="266" t="s">
        <v>180</v>
      </c>
      <c r="K135" s="114"/>
      <c r="L135" s="115"/>
      <c r="M135" s="197"/>
      <c r="N135" s="116"/>
      <c r="AD135" s="38"/>
      <c r="AG135" s="38"/>
    </row>
    <row r="136" spans="1:48" ht="24" customHeight="1" thickBot="1" thickTop="1">
      <c r="A136" s="118" t="s">
        <v>164</v>
      </c>
      <c r="B136" s="119" t="s">
        <v>165</v>
      </c>
      <c r="C136" s="120" t="s">
        <v>83</v>
      </c>
      <c r="D136" s="120" t="s">
        <v>84</v>
      </c>
      <c r="E136" s="121" t="s">
        <v>170</v>
      </c>
      <c r="F136" s="122" t="s">
        <v>86</v>
      </c>
      <c r="G136" s="119" t="s">
        <v>127</v>
      </c>
      <c r="H136" s="119" t="s">
        <v>88</v>
      </c>
      <c r="I136" s="123" t="s">
        <v>89</v>
      </c>
      <c r="J136" s="124"/>
      <c r="K136" s="123" t="s">
        <v>90</v>
      </c>
      <c r="L136" s="125"/>
      <c r="M136" s="198"/>
      <c r="N136" s="185" t="s">
        <v>91</v>
      </c>
      <c r="O136" s="45"/>
      <c r="P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8" customHeight="1" thickBot="1">
      <c r="A137" s="126">
        <f>IF(OR($A123="",$B137=""),"",$A123+1)</f>
      </c>
      <c r="B137" s="68"/>
      <c r="C137" s="127">
        <f>IF($B137="","",VLOOKUP($B137,$R$11:$S$18,2,FALSE))</f>
      </c>
      <c r="D137" s="68"/>
      <c r="E137" s="256"/>
      <c r="F137" s="70"/>
      <c r="G137" s="257"/>
      <c r="H137" s="128">
        <f>IF(G137="","",VLOOKUP(G137,$V$11:$W$13,2,FALSE))</f>
      </c>
      <c r="I137" s="261">
        <f>IF($D137="","",$D$8)</f>
      </c>
      <c r="J137" s="269"/>
      <c r="K137" s="261">
        <f>IF($D137="","",$D$9)</f>
      </c>
      <c r="L137" s="72"/>
      <c r="M137" s="199"/>
      <c r="N137" s="186">
        <f>IF(D137="","",D137&amp;"　"&amp;C137&amp;"　"&amp;F137)</f>
      </c>
      <c r="O137" s="45"/>
      <c r="P137" s="45"/>
      <c r="R137" s="45"/>
      <c r="S137" s="45"/>
      <c r="T137" s="45"/>
      <c r="U137" s="45"/>
      <c r="V137" s="45"/>
      <c r="W137" s="45"/>
      <c r="AD137" s="45"/>
      <c r="AE137" s="45"/>
      <c r="AF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30" ht="18" customHeight="1" thickBot="1">
      <c r="A138" s="234"/>
      <c r="B138" s="235"/>
      <c r="C138" s="235"/>
      <c r="D138" s="236"/>
      <c r="E138" s="132" t="s">
        <v>171</v>
      </c>
      <c r="F138" s="243"/>
      <c r="G138" s="244"/>
      <c r="H138" s="245"/>
      <c r="I138" s="246"/>
      <c r="J138" s="135" t="s">
        <v>19</v>
      </c>
      <c r="K138" s="268">
        <f>K124+1</f>
        <v>10</v>
      </c>
      <c r="L138" s="136"/>
      <c r="M138" s="207"/>
      <c r="N138" s="137"/>
      <c r="O138" s="45"/>
      <c r="P138" s="45"/>
      <c r="R138" s="45"/>
      <c r="S138" s="45"/>
      <c r="T138" s="45"/>
      <c r="U138" s="45"/>
      <c r="V138" s="45"/>
      <c r="W138" s="45"/>
      <c r="AD138" s="45"/>
    </row>
    <row r="139" spans="1:30" ht="18" customHeight="1" thickBot="1">
      <c r="A139" s="237"/>
      <c r="B139" s="238"/>
      <c r="C139" s="238"/>
      <c r="D139" s="270" t="s">
        <v>102</v>
      </c>
      <c r="E139" s="87"/>
      <c r="F139" s="247"/>
      <c r="G139" s="248"/>
      <c r="H139" s="249"/>
      <c r="I139" s="250"/>
      <c r="J139" s="142" t="s">
        <v>102</v>
      </c>
      <c r="K139" s="260"/>
      <c r="L139" s="175"/>
      <c r="M139" s="208"/>
      <c r="N139" s="137"/>
      <c r="O139" s="45"/>
      <c r="P139" s="45"/>
      <c r="AD139" s="45"/>
    </row>
    <row r="140" spans="1:33" ht="18" customHeight="1" thickBot="1">
      <c r="A140" s="239"/>
      <c r="B140" s="240"/>
      <c r="C140" s="240"/>
      <c r="D140" s="271" t="s">
        <v>183</v>
      </c>
      <c r="E140" s="87"/>
      <c r="F140" s="249"/>
      <c r="G140" s="251"/>
      <c r="H140" s="249"/>
      <c r="I140" s="252"/>
      <c r="J140" s="147" t="s">
        <v>181</v>
      </c>
      <c r="K140" s="260"/>
      <c r="L140" s="174"/>
      <c r="M140" s="201"/>
      <c r="N140" s="137"/>
      <c r="O140" s="45"/>
      <c r="P140" s="45"/>
      <c r="AG140" s="45"/>
    </row>
    <row r="141" spans="1:33" ht="18" customHeight="1" thickBot="1">
      <c r="A141" s="241"/>
      <c r="B141" s="242"/>
      <c r="C141" s="242"/>
      <c r="D141" s="272" t="s">
        <v>184</v>
      </c>
      <c r="E141" s="87"/>
      <c r="F141" s="253"/>
      <c r="G141" s="254"/>
      <c r="H141" s="253"/>
      <c r="I141" s="255"/>
      <c r="J141" s="148" t="s">
        <v>182</v>
      </c>
      <c r="K141" s="149"/>
      <c r="L141" s="150"/>
      <c r="M141" s="202"/>
      <c r="N141" s="137"/>
      <c r="O141" s="45"/>
      <c r="P141" s="45"/>
      <c r="AG141" s="45"/>
    </row>
    <row r="142" spans="1:33" ht="18" customHeight="1" thickBot="1">
      <c r="A142" s="129" t="s">
        <v>168</v>
      </c>
      <c r="B142" s="130" t="s">
        <v>165</v>
      </c>
      <c r="C142" s="131" t="s">
        <v>113</v>
      </c>
      <c r="D142" s="131" t="s">
        <v>84</v>
      </c>
      <c r="E142" s="131" t="s">
        <v>172</v>
      </c>
      <c r="F142" s="134" t="s">
        <v>173</v>
      </c>
      <c r="G142" s="133" t="s">
        <v>21</v>
      </c>
      <c r="H142" s="133" t="s">
        <v>162</v>
      </c>
      <c r="I142" s="133" t="s">
        <v>20</v>
      </c>
      <c r="J142" s="135" t="s">
        <v>19</v>
      </c>
      <c r="K142" s="151"/>
      <c r="L142" s="152"/>
      <c r="M142" s="202"/>
      <c r="N142" s="137"/>
      <c r="O142" s="45"/>
      <c r="P142" s="45"/>
      <c r="AG142" s="45"/>
    </row>
    <row r="143" spans="1:33" ht="18" customHeight="1" thickBot="1">
      <c r="A143" s="138">
        <f>IF($A137="","",$C137&amp;$A137&amp;1)</f>
      </c>
      <c r="B143" s="139">
        <f>IF($B137="","",$B137)</f>
      </c>
      <c r="C143" s="140">
        <f>IF($C137="","",$C137)</f>
      </c>
      <c r="D143" s="141">
        <f>IF($D137="","",$D137)</f>
      </c>
      <c r="E143" s="259"/>
      <c r="F143" s="101"/>
      <c r="G143" s="102"/>
      <c r="H143" s="102"/>
      <c r="I143" s="153">
        <f>IF(OR($C137=11,$C137=12,$C137=13),"男",IF(OR($C137=21,$C137=22,$C137=23),"女",""))</f>
      </c>
      <c r="J143" s="154" t="s">
        <v>174</v>
      </c>
      <c r="K143" s="260"/>
      <c r="L143" s="176"/>
      <c r="M143" s="200"/>
      <c r="N143" s="155"/>
      <c r="O143" s="45"/>
      <c r="P143" s="45"/>
      <c r="AG143" s="45"/>
    </row>
    <row r="144" spans="1:32" ht="18" customHeight="1" thickBot="1">
      <c r="A144" s="143">
        <f>IF($A137="","",$C137&amp;$A137&amp;2)</f>
      </c>
      <c r="B144" s="144">
        <f>IF($B137="","",$B137)</f>
      </c>
      <c r="C144" s="145">
        <f>IF($C137="","",$C137)</f>
      </c>
      <c r="D144" s="146">
        <f>IF($D137="","",$D137)</f>
      </c>
      <c r="E144" s="87"/>
      <c r="F144" s="105"/>
      <c r="G144" s="102"/>
      <c r="H144" s="68"/>
      <c r="I144" s="158">
        <f>IF(OR($C137=11,$C137=12,$C137=13),"男",IF(OR($C137=21,$C137=22,$C137=23),"女",""))</f>
      </c>
      <c r="J144" s="159" t="s">
        <v>175</v>
      </c>
      <c r="K144" s="149"/>
      <c r="L144" s="150"/>
      <c r="M144" s="203"/>
      <c r="N144" s="155"/>
      <c r="O144" s="45"/>
      <c r="P144" s="45"/>
      <c r="AE144" s="45"/>
      <c r="AF144" s="45"/>
    </row>
    <row r="145" spans="1:32" ht="18" customHeight="1" thickBot="1">
      <c r="A145" s="143">
        <f>IF($A137="","",$C137&amp;$A137&amp;3)</f>
      </c>
      <c r="B145" s="144">
        <f>IF($B137="","",$B137)</f>
      </c>
      <c r="C145" s="145">
        <f>IF($C137="","",$C137)</f>
      </c>
      <c r="D145" s="146">
        <f>IF($D137="","",$D137)</f>
      </c>
      <c r="E145" s="87"/>
      <c r="F145" s="105"/>
      <c r="G145" s="102"/>
      <c r="H145" s="68"/>
      <c r="I145" s="158">
        <f>IF(OR($C137=11,$C137=12,$C137=13),"男",IF(OR($C137=21,$C137=22,$C137=23),"女",""))</f>
      </c>
      <c r="J145" s="159" t="s">
        <v>176</v>
      </c>
      <c r="K145" s="149"/>
      <c r="L145" s="150"/>
      <c r="M145" s="203"/>
      <c r="N145" s="155"/>
      <c r="O145" s="45"/>
      <c r="P145" s="45"/>
      <c r="AE145" s="45"/>
      <c r="AF145" s="45"/>
    </row>
    <row r="146" spans="1:48" s="45" customFormat="1" ht="18" customHeight="1" thickBot="1">
      <c r="A146" s="143">
        <f>IF($A137="","",$C137&amp;$A137&amp;4)</f>
      </c>
      <c r="B146" s="144">
        <f>IF($B137="","",$B137)</f>
      </c>
      <c r="C146" s="145">
        <f>IF($C137="","",$C137)</f>
      </c>
      <c r="D146" s="146">
        <f>IF($D137="","",$D137)</f>
      </c>
      <c r="E146" s="87"/>
      <c r="F146" s="105"/>
      <c r="G146" s="102"/>
      <c r="H146" s="68"/>
      <c r="I146" s="158">
        <f>IF(OR($C137=11,$C137=12,$C137=13),"男",IF(OR($C137=21,$C137=22,$C137=23),"女",""))</f>
      </c>
      <c r="J146" s="159" t="s">
        <v>177</v>
      </c>
      <c r="K146" s="149"/>
      <c r="L146" s="175"/>
      <c r="M146" s="203"/>
      <c r="N146" s="155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</row>
    <row r="147" spans="1:48" s="45" customFormat="1" ht="18" customHeight="1" thickBot="1">
      <c r="A147" s="143">
        <f>IF($A137="","",$C137&amp;$A137&amp;5)</f>
      </c>
      <c r="B147" s="144">
        <f>IF($B137="","",$B137)</f>
      </c>
      <c r="C147" s="145">
        <f>IF($C137="","",$C137)</f>
      </c>
      <c r="D147" s="146">
        <f>IF($D137="","",$D137)</f>
      </c>
      <c r="E147" s="87"/>
      <c r="F147" s="105"/>
      <c r="G147" s="102"/>
      <c r="H147" s="68"/>
      <c r="I147" s="158">
        <f>IF(OR($C137=11,$C137=12,$C137=13),"男",IF(OR($C137=21,$C137=22,$C137=23),"女",""))</f>
      </c>
      <c r="J147" s="159" t="s">
        <v>178</v>
      </c>
      <c r="K147" s="149"/>
      <c r="L147" s="150"/>
      <c r="M147" s="203"/>
      <c r="N147" s="155"/>
      <c r="R147" s="38"/>
      <c r="S147" s="38"/>
      <c r="T147" s="38"/>
      <c r="U147" s="38"/>
      <c r="V147" s="38"/>
      <c r="W147" s="38"/>
      <c r="AD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</row>
    <row r="148" spans="1:33" s="45" customFormat="1" ht="18" customHeight="1" thickBot="1">
      <c r="A148" s="143">
        <f>IF(OR($A137="",$E148=""),"",$C137&amp;$A137&amp;6)</f>
      </c>
      <c r="B148" s="144">
        <f>IF(OR($A137="",$E148=""),"",$B137)</f>
      </c>
      <c r="C148" s="145">
        <f>IF(OR($A137="",$E148=""),"",$C137)</f>
      </c>
      <c r="D148" s="146">
        <f>IF(OR($A137="",$E148=""),"",$D137)</f>
      </c>
      <c r="E148" s="87"/>
      <c r="F148" s="105"/>
      <c r="G148" s="102"/>
      <c r="H148" s="68"/>
      <c r="I148" s="158">
        <f>IF($E148="","",IF(OR($C137=11,$C137=12,$C137=13),"男",IF(OR($C137=21,$C137=22,$C137=23),"女","")))</f>
      </c>
      <c r="J148" s="159" t="s">
        <v>179</v>
      </c>
      <c r="K148" s="149"/>
      <c r="L148" s="150"/>
      <c r="M148" s="203"/>
      <c r="N148" s="155"/>
      <c r="R148" s="38"/>
      <c r="S148" s="38"/>
      <c r="T148" s="38"/>
      <c r="U148" s="38"/>
      <c r="V148" s="38"/>
      <c r="W148" s="38"/>
      <c r="AD148" s="38"/>
      <c r="AG148" s="38"/>
    </row>
    <row r="149" spans="1:33" s="45" customFormat="1" ht="18" customHeight="1" thickBot="1">
      <c r="A149" s="160">
        <f>IF(OR($A137="",$E149=""),"",$C137&amp;$A137&amp;7)</f>
      </c>
      <c r="B149" s="161">
        <f>IF(OR($A137="",$E149=""),"",$B137)</f>
      </c>
      <c r="C149" s="162">
        <f>IF(OR($A137="",$E149=""),"",$C137)</f>
      </c>
      <c r="D149" s="163">
        <f>IF(OR($A137="",$E149=""),"",$D137)</f>
      </c>
      <c r="E149" s="111"/>
      <c r="F149" s="112"/>
      <c r="G149" s="173"/>
      <c r="H149" s="173"/>
      <c r="I149" s="164">
        <f>IF($E149="","",IF(OR($C137=11,$C137=12,$C137=13),"男",IF(OR($C137=21,$C137=22,$C137=23),"女","")))</f>
      </c>
      <c r="J149" s="165" t="s">
        <v>180</v>
      </c>
      <c r="K149" s="166"/>
      <c r="L149" s="167"/>
      <c r="M149" s="204"/>
      <c r="N149" s="168"/>
      <c r="AD149" s="38"/>
      <c r="AG149" s="38"/>
    </row>
    <row r="150" ht="18" customHeight="1" thickTop="1"/>
  </sheetData>
  <mergeCells count="3">
    <mergeCell ref="A7:C7"/>
    <mergeCell ref="A8:C8"/>
    <mergeCell ref="A9:C9"/>
  </mergeCells>
  <dataValidations count="16">
    <dataValidation allowBlank="1" showInputMessage="1" showErrorMessage="1" imeMode="hiragana" sqref="E138:E149 E124:E136 E12:E24 E26:E38 E40:E52 E54:E66 E68:E80 E82:E94 E96:E108 E110:E122 N68 M82 N40 L67 M95:M96 M67:M68 M54 L53:M53 M39:M40 N96 G6 M110 M138 M12:P12 D6 L95 N124 L123 M123:M124 L39 L81:M81 L25:M25 L109:M109 M26 D39 D25 D81 H111:H113 D53 H13:H15 G16 F26:F29 D95 F54:F57 H41:H43 F138:F141 D109 H55:H57 F82:F85 D123 F124:F127 F40:F43 F12:F15 H27:H29 G30 L137:M137 D67 F95:F99 F110:F113 H97:H99 F68:F71 G58 G86 D137 G114 D11 E10 G44 H69:H71 G72 H83:H85 G100 H125:H127 G128 H139:H141 G142 E7:H8"/>
    <dataValidation allowBlank="1" showInputMessage="1" showErrorMessage="1" imeMode="off" sqref="N95 N11 N137 N53 N81 N25 N123 N39 N109 N67 F17:F23 B40:B51 B54:B65 C11 A25:A37 F129:F135 H25 C25 F101:F107 B12:B23 A39:A51 A95:A107 F73:F79 H81 F115:F121 H39 A53:A65 H11 B26:B37 A11:A23 A67:A79 A81:A93 B68:B79 B82:B93 F31:F37 B96:B107 C39 F45:F51 C95 A123:A135 C137 A109:A121 H109 B110:B121 F59:F65 C53 A137:A149 B124:B135 B138:B149 H123 F143:F149 H53 H95 C109 H67 F87:F93 C67 C81 C123 H137 D9:H9"/>
    <dataValidation allowBlank="1" showErrorMessage="1" promptTitle="リストから選択" prompt="▼をクリックして&#10;リストから選んでください&#10;" imeMode="hiragana" sqref="D7:D8"/>
    <dataValidation type="list" allowBlank="1" showInputMessage="1" showErrorMessage="1" promptTitle="リストから選択" prompt="▼をクリックして&#10;リストから選んでください&#10;" imeMode="hiragana" sqref="B39 B53 B67 B81 B95 B109 B123 B137">
      <formula1>$R$11:$R$18</formula1>
    </dataValidation>
    <dataValidation type="list" allowBlank="1" showInputMessage="1" showErrorMessage="1" promptTitle="リストから選択" prompt="▼をクリックして&#10;リストから選んでください" imeMode="hiragana" sqref="G67 G123 G11">
      <formula1>$V$11:$V$13</formula1>
    </dataValidation>
    <dataValidation type="list" allowBlank="1" showInputMessage="1" showErrorMessage="1" imeMode="hiragana" sqref="G17:G23 G31:G37 G101:G107 G115:G121 G45:G51 G73:G79 G87:G93 G59:G65 G129:G135 G143:G149">
      <formula1>"小学生,中学生,高校生,大学生,一般"</formula1>
    </dataValidation>
    <dataValidation type="list" allowBlank="1" showInputMessage="1" showErrorMessage="1" imeMode="hiragana" sqref="G81 G39 G25 G109 G53 G95 G137">
      <formula1>$V$11:$V$13</formula1>
    </dataValidation>
    <dataValidation type="list" allowBlank="1" showInputMessage="1" showErrorMessage="1" imeMode="hiragana" sqref="F53 F81 F109 F137">
      <formula1>$Y$11:$Y$36</formula1>
    </dataValidation>
    <dataValidation type="list" allowBlank="1" showInputMessage="1" showErrorMessage="1" promptTitle="リストから選択" prompt="▼をクリックして&#10;リストから選んでください" imeMode="hiragana" sqref="F67 F123">
      <formula1>$Y$11:$Y$31</formula1>
    </dataValidation>
    <dataValidation type="list" allowBlank="1" showInputMessage="1" showErrorMessage="1" imeMode="hiragana" sqref="H17 H31 H101 H73 H115 H45 H59 H87 H129 H143">
      <formula1>$AA$10:$AA$30</formula1>
    </dataValidation>
    <dataValidation type="list" allowBlank="1" showInputMessage="1" showErrorMessage="1" imeMode="hiragana" sqref="H18:H23 H32:H37 H102:H107 H74:H79 H116:H121 H46:H51 H60:H65 H88:H93 H130:H135 H144:H149">
      <formula1>$AA$11:$AA$30</formula1>
    </dataValidation>
    <dataValidation type="list" allowBlank="1" showInputMessage="1" showErrorMessage="1" promptTitle="リストから選択" prompt="▼をクリックして&#10;リストから選んでください" imeMode="hiragana" sqref="E25 E11 E39 E53 E67 E81 E95 E109 E123 E137">
      <formula1>$AC$11:$AC$28</formula1>
    </dataValidation>
    <dataValidation type="list" allowBlank="1" showInputMessage="1" showErrorMessage="1" promptTitle="リストから選択" prompt="▼をクリックして&#10;リストから選んでください" imeMode="hiragana" sqref="B11 B25">
      <formula1>$R$11:$R$18</formula1>
    </dataValidation>
    <dataValidation type="list" allowBlank="1" showInputMessage="1" showErrorMessage="1" promptTitle="リストから選択" prompt="▼をクリックして&#10;リストから選んでください" imeMode="hiragana" sqref="F11 F25 F39">
      <formula1>$Y$11:$Y$29</formula1>
    </dataValidation>
    <dataValidation allowBlank="1" showErrorMessage="1" sqref="K11:L11 K25 K39 K53 K67 K81 K95 K109 K123 K137"/>
    <dataValidation allowBlank="1" showErrorMessage="1" imeMode="hiragana" sqref="M11"/>
  </dataValidations>
  <hyperlinks>
    <hyperlink ref="E4" location="印刷指定!A1" display="印刷指定画面へ"/>
    <hyperlink ref="E5" location="集計表!A1" display="集計表の表示"/>
  </hyperlinks>
  <printOptions horizontalCentered="1"/>
  <pageMargins left="0.4330708661417323" right="0.2362204724409449" top="0.3937007874015748" bottom="0.3937007874015748" header="0.1968503937007874" footer="0.1968503937007874"/>
  <pageSetup fitToHeight="5" orientation="landscape" paperSize="9" scale="70" r:id="rId2"/>
  <headerFooter alignWithMargins="0">
    <oddFooter>&amp;C&amp;12&amp;P</oddFooter>
  </headerFooter>
  <rowBreaks count="3" manualBreakCount="3">
    <brk id="51" max="12" man="1"/>
    <brk id="93" max="12" man="1"/>
    <brk id="135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AG284"/>
  <sheetViews>
    <sheetView showGridLines="0" showRowColHeaders="0" showZeros="0" zoomScale="98" zoomScaleNormal="98" zoomScaleSheetLayoutView="90" workbookViewId="0" topLeftCell="A1">
      <pane ySplit="1" topLeftCell="BM2" activePane="bottomLeft" state="frozen"/>
      <selection pane="topLeft" activeCell="Y2" sqref="Y2"/>
      <selection pane="bottomLeft" activeCell="N15" sqref="N15"/>
    </sheetView>
  </sheetViews>
  <sheetFormatPr defaultColWidth="8.796875" defaultRowHeight="14.25" customHeight="1"/>
  <cols>
    <col min="1" max="1" width="3.59765625" style="1" bestFit="1" customWidth="1"/>
    <col min="2" max="2" width="16.5" style="1" customWidth="1"/>
    <col min="3" max="5" width="6" style="1" customWidth="1"/>
    <col min="6" max="6" width="9" style="1" customWidth="1"/>
    <col min="7" max="7" width="9.09765625" style="1" bestFit="1" customWidth="1"/>
    <col min="8" max="8" width="9.19921875" style="1" customWidth="1"/>
    <col min="9" max="9" width="4.19921875" style="1" customWidth="1"/>
    <col min="10" max="10" width="9.8984375" style="1" customWidth="1"/>
    <col min="11" max="11" width="9" style="1" customWidth="1"/>
    <col min="12" max="12" width="9.59765625" style="1" customWidth="1"/>
    <col min="13" max="13" width="8.59765625" style="1" customWidth="1"/>
    <col min="14" max="14" width="9.3984375" style="1" customWidth="1"/>
    <col min="15" max="26" width="9" style="1" customWidth="1"/>
    <col min="27" max="27" width="4.19921875" style="1" bestFit="1" customWidth="1"/>
    <col min="28" max="28" width="37.69921875" style="1" customWidth="1"/>
    <col min="29" max="29" width="14.8984375" style="1" customWidth="1"/>
    <col min="30" max="32" width="9" style="1" customWidth="1"/>
    <col min="33" max="33" width="5" style="21" bestFit="1" customWidth="1"/>
    <col min="34" max="16384" width="9" style="1" customWidth="1"/>
  </cols>
  <sheetData>
    <row r="1" spans="2:33" ht="19.5" customHeight="1">
      <c r="B1" s="183" t="str">
        <f>'申込書（ｸﾗﾌﾞ事務局用）'!A2&amp;" 集計表"</f>
        <v>第４３回福井県春季クラブ対抗バドミントン大会 参加申込書 集計表</v>
      </c>
      <c r="G1" s="9"/>
      <c r="N1" s="31" t="s">
        <v>37</v>
      </c>
      <c r="O1" s="32"/>
      <c r="P1" s="32"/>
      <c r="Q1" s="32"/>
      <c r="R1" s="32"/>
      <c r="S1" s="32"/>
      <c r="T1" s="32"/>
      <c r="U1" s="32"/>
      <c r="V1" s="32"/>
      <c r="Z1" s="28"/>
      <c r="AA1" s="2" t="s">
        <v>17</v>
      </c>
      <c r="AB1" s="2"/>
      <c r="AC1" s="2" t="s">
        <v>18</v>
      </c>
      <c r="AD1" s="20" t="s">
        <v>21</v>
      </c>
      <c r="AE1" s="20" t="s">
        <v>22</v>
      </c>
      <c r="AF1" s="20" t="s">
        <v>13</v>
      </c>
      <c r="AG1" s="20" t="s">
        <v>20</v>
      </c>
    </row>
    <row r="2" spans="2:33" ht="19.5" customHeight="1">
      <c r="B2" s="1" t="s">
        <v>10</v>
      </c>
      <c r="AA2" s="274">
        <f>'申込書（ｸﾗﾌﾞ事務局用）'!$K$12</f>
        <v>1</v>
      </c>
      <c r="AB2" s="275">
        <f>'申込書（ｸﾗﾌﾞ事務局用）'!$D$11</f>
        <v>0</v>
      </c>
      <c r="AC2" s="275">
        <f>'申込書（ｸﾗﾌﾞ事務局用）'!E17</f>
        <v>0</v>
      </c>
      <c r="AD2" s="275">
        <f>'申込書（ｸﾗﾌﾞ事務局用）'!F17</f>
        <v>0</v>
      </c>
      <c r="AE2" s="275">
        <f>'申込書（ｸﾗﾌﾞ事務局用）'!G17</f>
        <v>0</v>
      </c>
      <c r="AF2" s="275">
        <f>'申込書（ｸﾗﾌﾞ事務局用）'!H17</f>
        <v>0</v>
      </c>
      <c r="AG2" s="276">
        <f>'申込書（ｸﾗﾌﾞ事務局用）'!I17</f>
      </c>
    </row>
    <row r="3" spans="2:33" ht="19.5" customHeight="1">
      <c r="B3" s="3" t="s">
        <v>79</v>
      </c>
      <c r="C3" s="184">
        <f>'申込書（ｸﾗﾌﾞ事務局用）'!$D$7</f>
        <v>0</v>
      </c>
      <c r="D3" s="8"/>
      <c r="E3" s="8"/>
      <c r="F3" s="8"/>
      <c r="G3" s="4"/>
      <c r="AG3" s="1"/>
    </row>
    <row r="4" spans="2:33" ht="19.5" customHeight="1">
      <c r="B4" s="3" t="s">
        <v>80</v>
      </c>
      <c r="C4" s="184">
        <f>'申込書（ｸﾗﾌﾞ事務局用）'!$D$8</f>
        <v>0</v>
      </c>
      <c r="D4" s="8"/>
      <c r="E4" s="8"/>
      <c r="F4" s="8"/>
      <c r="G4" s="4"/>
      <c r="AA4" s="274">
        <f>'申込書（ｸﾗﾌﾞ事務局用）'!$K$12</f>
        <v>1</v>
      </c>
      <c r="AB4" s="275">
        <f>'申込書（ｸﾗﾌﾞ事務局用）'!$D$11</f>
        <v>0</v>
      </c>
      <c r="AC4" s="275">
        <f>'申込書（ｸﾗﾌﾞ事務局用）'!E19</f>
        <v>0</v>
      </c>
      <c r="AD4" s="275">
        <f>'申込書（ｸﾗﾌﾞ事務局用）'!F19</f>
        <v>0</v>
      </c>
      <c r="AE4" s="275">
        <f>'申込書（ｸﾗﾌﾞ事務局用）'!G19</f>
        <v>0</v>
      </c>
      <c r="AF4" s="275">
        <f>'申込書（ｸﾗﾌﾞ事務局用）'!H19</f>
        <v>0</v>
      </c>
      <c r="AG4" s="276">
        <f>'申込書（ｸﾗﾌﾞ事務局用）'!I19</f>
      </c>
    </row>
    <row r="5" spans="2:33" ht="19.5" customHeight="1">
      <c r="B5" s="6"/>
      <c r="C5" s="16"/>
      <c r="D5" s="16"/>
      <c r="E5" s="16"/>
      <c r="AA5" s="274">
        <f>'申込書（ｸﾗﾌﾞ事務局用）'!$K$12</f>
        <v>1</v>
      </c>
      <c r="AB5" s="275">
        <f>'申込書（ｸﾗﾌﾞ事務局用）'!$D$11</f>
        <v>0</v>
      </c>
      <c r="AC5" s="275">
        <f>'申込書（ｸﾗﾌﾞ事務局用）'!E20</f>
        <v>0</v>
      </c>
      <c r="AD5" s="275">
        <f>'申込書（ｸﾗﾌﾞ事務局用）'!F20</f>
        <v>0</v>
      </c>
      <c r="AE5" s="275">
        <f>'申込書（ｸﾗﾌﾞ事務局用）'!G20</f>
        <v>0</v>
      </c>
      <c r="AF5" s="275">
        <f>'申込書（ｸﾗﾌﾞ事務局用）'!H20</f>
        <v>0</v>
      </c>
      <c r="AG5" s="276">
        <f>'申込書（ｸﾗﾌﾞ事務局用）'!I20</f>
      </c>
    </row>
    <row r="6" spans="5:33" ht="19.5" customHeight="1">
      <c r="E6" s="2"/>
      <c r="F6" s="2"/>
      <c r="G6" s="2" t="s">
        <v>11</v>
      </c>
      <c r="I6" s="2"/>
      <c r="J6" s="2"/>
      <c r="K6" s="2" t="s">
        <v>12</v>
      </c>
      <c r="L6" s="2" t="s">
        <v>11</v>
      </c>
      <c r="M6" s="2" t="s">
        <v>12</v>
      </c>
      <c r="AA6" s="274">
        <f>'申込書（ｸﾗﾌﾞ事務局用）'!$K$12</f>
        <v>1</v>
      </c>
      <c r="AB6" s="275">
        <f>'申込書（ｸﾗﾌﾞ事務局用）'!$D$11</f>
        <v>0</v>
      </c>
      <c r="AC6" s="275">
        <f>'申込書（ｸﾗﾌﾞ事務局用）'!E21</f>
        <v>0</v>
      </c>
      <c r="AD6" s="275">
        <f>'申込書（ｸﾗﾌﾞ事務局用）'!F21</f>
        <v>0</v>
      </c>
      <c r="AE6" s="275">
        <f>'申込書（ｸﾗﾌﾞ事務局用）'!G21</f>
        <v>0</v>
      </c>
      <c r="AF6" s="275">
        <f>'申込書（ｸﾗﾌﾞ事務局用）'!H21</f>
        <v>0</v>
      </c>
      <c r="AG6" s="276">
        <f>'申込書（ｸﾗﾌﾞ事務局用）'!I21</f>
      </c>
    </row>
    <row r="7" spans="5:33" ht="19.5" customHeight="1">
      <c r="E7" s="13">
        <v>11</v>
      </c>
      <c r="F7" s="2" t="s">
        <v>0</v>
      </c>
      <c r="G7" s="13">
        <f aca="true" t="shared" si="0" ref="G7:G12">COUNTIF($G$16:$H$25,$E7)</f>
        <v>0</v>
      </c>
      <c r="I7" s="13">
        <v>1</v>
      </c>
      <c r="J7" s="2" t="s">
        <v>6</v>
      </c>
      <c r="K7" s="10">
        <v>4000</v>
      </c>
      <c r="L7" s="13">
        <f>COUNTIF($J$16:$J$25,$J7)</f>
        <v>0</v>
      </c>
      <c r="M7" s="10">
        <f>SUMIF($J$16:$K$25,$J7,$K$16:$K$25)</f>
        <v>0</v>
      </c>
      <c r="AA7" s="274">
        <f>'申込書（ｸﾗﾌﾞ事務局用）'!$K$12</f>
        <v>1</v>
      </c>
      <c r="AB7" s="275">
        <f>'申込書（ｸﾗﾌﾞ事務局用）'!$D$11</f>
        <v>0</v>
      </c>
      <c r="AC7" s="275">
        <f>'申込書（ｸﾗﾌﾞ事務局用）'!E22</f>
        <v>0</v>
      </c>
      <c r="AD7" s="275">
        <f>'申込書（ｸﾗﾌﾞ事務局用）'!F22</f>
        <v>0</v>
      </c>
      <c r="AE7" s="275">
        <f>'申込書（ｸﾗﾌﾞ事務局用）'!G22</f>
        <v>0</v>
      </c>
      <c r="AF7" s="275">
        <f>'申込書（ｸﾗﾌﾞ事務局用）'!H22</f>
        <v>0</v>
      </c>
      <c r="AG7" s="276">
        <f>'申込書（ｸﾗﾌﾞ事務局用）'!I22</f>
      </c>
    </row>
    <row r="8" spans="5:33" ht="19.5" customHeight="1">
      <c r="E8" s="13">
        <v>12</v>
      </c>
      <c r="F8" s="2" t="s">
        <v>1</v>
      </c>
      <c r="G8" s="13">
        <f t="shared" si="0"/>
        <v>0</v>
      </c>
      <c r="I8" s="13">
        <v>2</v>
      </c>
      <c r="J8" s="2" t="s">
        <v>7</v>
      </c>
      <c r="K8" s="10">
        <v>3000</v>
      </c>
      <c r="L8" s="13">
        <f>COUNTIF($J$16:$J$25,$J8)</f>
        <v>0</v>
      </c>
      <c r="M8" s="10">
        <f>SUMIF($J$16:$K$25,$J8,$K$16:$K$25)</f>
        <v>0</v>
      </c>
      <c r="AA8" s="274">
        <f>'申込書（ｸﾗﾌﾞ事務局用）'!$K$12</f>
        <v>1</v>
      </c>
      <c r="AB8" s="275">
        <f>'申込書（ｸﾗﾌﾞ事務局用）'!$D$11</f>
        <v>0</v>
      </c>
      <c r="AC8" s="275">
        <f>'申込書（ｸﾗﾌﾞ事務局用）'!E23</f>
        <v>0</v>
      </c>
      <c r="AD8" s="275">
        <f>'申込書（ｸﾗﾌﾞ事務局用）'!F23</f>
        <v>0</v>
      </c>
      <c r="AE8" s="275">
        <f>'申込書（ｸﾗﾌﾞ事務局用）'!G23</f>
        <v>0</v>
      </c>
      <c r="AF8" s="275">
        <f>'申込書（ｸﾗﾌﾞ事務局用）'!H23</f>
        <v>0</v>
      </c>
      <c r="AG8" s="276">
        <f>'申込書（ｸﾗﾌﾞ事務局用）'!I23</f>
      </c>
    </row>
    <row r="9" spans="5:33" ht="19.5" customHeight="1" thickBot="1">
      <c r="E9" s="13">
        <v>13</v>
      </c>
      <c r="F9" s="2" t="s">
        <v>2</v>
      </c>
      <c r="G9" s="13">
        <f t="shared" si="0"/>
        <v>0</v>
      </c>
      <c r="I9" s="14">
        <v>3</v>
      </c>
      <c r="J9" s="5" t="s">
        <v>8</v>
      </c>
      <c r="K9" s="10">
        <v>2500</v>
      </c>
      <c r="L9" s="13">
        <f>COUNTIF($J$16:$J$25,$J9)</f>
        <v>0</v>
      </c>
      <c r="M9" s="10">
        <f>SUMIF($J$16:$K$25,$J9,$K$16:$K$25)</f>
        <v>0</v>
      </c>
      <c r="AA9" s="274">
        <f>'申込書（ｸﾗﾌﾞ事務局用）'!$K$26</f>
        <v>2</v>
      </c>
      <c r="AB9" s="275">
        <f>'申込書（ｸﾗﾌﾞ事務局用）'!$D$25</f>
        <v>0</v>
      </c>
      <c r="AC9" s="275">
        <f>'申込書（ｸﾗﾌﾞ事務局用）'!E31</f>
        <v>0</v>
      </c>
      <c r="AD9" s="275">
        <f>'申込書（ｸﾗﾌﾞ事務局用）'!F31</f>
        <v>0</v>
      </c>
      <c r="AE9" s="275">
        <f>'申込書（ｸﾗﾌﾞ事務局用）'!G31</f>
        <v>0</v>
      </c>
      <c r="AF9" s="275">
        <f>'申込書（ｸﾗﾌﾞ事務局用）'!H31</f>
        <v>0</v>
      </c>
      <c r="AG9" s="276">
        <f>'申込書（ｸﾗﾌﾞ事務局用）'!I31</f>
      </c>
    </row>
    <row r="10" spans="5:33" ht="19.5" customHeight="1" thickBot="1">
      <c r="E10" s="13">
        <v>21</v>
      </c>
      <c r="F10" s="2" t="s">
        <v>3</v>
      </c>
      <c r="G10" s="13">
        <f t="shared" si="0"/>
        <v>0</v>
      </c>
      <c r="I10" s="11"/>
      <c r="J10" s="11" t="s">
        <v>9</v>
      </c>
      <c r="K10" s="15"/>
      <c r="L10" s="15">
        <f>SUM(L7:L9)</f>
        <v>0</v>
      </c>
      <c r="M10" s="12">
        <f>SUM(M7:M9)</f>
        <v>0</v>
      </c>
      <c r="AA10" s="274">
        <f>'申込書（ｸﾗﾌﾞ事務局用）'!$K$26</f>
        <v>2</v>
      </c>
      <c r="AB10" s="275">
        <f>'申込書（ｸﾗﾌﾞ事務局用）'!$D$25</f>
        <v>0</v>
      </c>
      <c r="AC10" s="275">
        <f>'申込書（ｸﾗﾌﾞ事務局用）'!E32</f>
        <v>0</v>
      </c>
      <c r="AD10" s="275">
        <f>'申込書（ｸﾗﾌﾞ事務局用）'!F32</f>
        <v>0</v>
      </c>
      <c r="AE10" s="275">
        <f>'申込書（ｸﾗﾌﾞ事務局用）'!G32</f>
        <v>0</v>
      </c>
      <c r="AF10" s="275">
        <f>'申込書（ｸﾗﾌﾞ事務局用）'!H32</f>
        <v>0</v>
      </c>
      <c r="AG10" s="276">
        <f>'申込書（ｸﾗﾌﾞ事務局用）'!I32</f>
      </c>
    </row>
    <row r="11" spans="5:33" ht="19.5" customHeight="1">
      <c r="E11" s="13">
        <v>22</v>
      </c>
      <c r="F11" s="2" t="s">
        <v>4</v>
      </c>
      <c r="G11" s="13">
        <f t="shared" si="0"/>
        <v>0</v>
      </c>
      <c r="AA11" s="274">
        <f>'申込書（ｸﾗﾌﾞ事務局用）'!$K$26</f>
        <v>2</v>
      </c>
      <c r="AB11" s="275">
        <f>'申込書（ｸﾗﾌﾞ事務局用）'!$D$25</f>
        <v>0</v>
      </c>
      <c r="AC11" s="275">
        <f>'申込書（ｸﾗﾌﾞ事務局用）'!E33</f>
        <v>0</v>
      </c>
      <c r="AD11" s="275">
        <f>'申込書（ｸﾗﾌﾞ事務局用）'!F33</f>
        <v>0</v>
      </c>
      <c r="AE11" s="275">
        <f>'申込書（ｸﾗﾌﾞ事務局用）'!G33</f>
        <v>0</v>
      </c>
      <c r="AF11" s="275">
        <f>'申込書（ｸﾗﾌﾞ事務局用）'!H33</f>
        <v>0</v>
      </c>
      <c r="AG11" s="276">
        <f>'申込書（ｸﾗﾌﾞ事務局用）'!I33</f>
      </c>
    </row>
    <row r="12" spans="5:33" ht="19.5" customHeight="1" thickBot="1">
      <c r="E12" s="14">
        <v>23</v>
      </c>
      <c r="F12" s="5" t="s">
        <v>5</v>
      </c>
      <c r="G12" s="13">
        <f t="shared" si="0"/>
        <v>0</v>
      </c>
      <c r="AA12" s="274">
        <f>'申込書（ｸﾗﾌﾞ事務局用）'!$K$26</f>
        <v>2</v>
      </c>
      <c r="AB12" s="275">
        <f>'申込書（ｸﾗﾌﾞ事務局用）'!$D$25</f>
        <v>0</v>
      </c>
      <c r="AC12" s="275">
        <f>'申込書（ｸﾗﾌﾞ事務局用）'!E34</f>
        <v>0</v>
      </c>
      <c r="AD12" s="275">
        <f>'申込書（ｸﾗﾌﾞ事務局用）'!F34</f>
        <v>0</v>
      </c>
      <c r="AE12" s="275">
        <f>'申込書（ｸﾗﾌﾞ事務局用）'!G34</f>
        <v>0</v>
      </c>
      <c r="AF12" s="275">
        <f>'申込書（ｸﾗﾌﾞ事務局用）'!H34</f>
        <v>0</v>
      </c>
      <c r="AG12" s="276">
        <f>'申込書（ｸﾗﾌﾞ事務局用）'!I34</f>
      </c>
    </row>
    <row r="13" spans="5:33" ht="19.5" customHeight="1" thickBot="1">
      <c r="E13" s="11"/>
      <c r="F13" s="11" t="s">
        <v>9</v>
      </c>
      <c r="G13" s="15">
        <f>SUM(G7:G12)</f>
        <v>0</v>
      </c>
      <c r="AA13" s="274">
        <f>'申込書（ｸﾗﾌﾞ事務局用）'!$K$26</f>
        <v>2</v>
      </c>
      <c r="AB13" s="275">
        <f>'申込書（ｸﾗﾌﾞ事務局用）'!$D$25</f>
        <v>0</v>
      </c>
      <c r="AC13" s="275">
        <f>'申込書（ｸﾗﾌﾞ事務局用）'!E35</f>
        <v>0</v>
      </c>
      <c r="AD13" s="275">
        <f>'申込書（ｸﾗﾌﾞ事務局用）'!F35</f>
        <v>0</v>
      </c>
      <c r="AE13" s="275">
        <f>'申込書（ｸﾗﾌﾞ事務局用）'!G35</f>
        <v>0</v>
      </c>
      <c r="AF13" s="275">
        <f>'申込書（ｸﾗﾌﾞ事務局用）'!H35</f>
        <v>0</v>
      </c>
      <c r="AG13" s="276">
        <f>'申込書（ｸﾗﾌﾞ事務局用）'!I35</f>
      </c>
    </row>
    <row r="14" spans="27:33" ht="19.5" customHeight="1">
      <c r="AA14" s="274">
        <f>'申込書（ｸﾗﾌﾞ事務局用）'!$K$26</f>
        <v>2</v>
      </c>
      <c r="AB14" s="275">
        <f>'申込書（ｸﾗﾌﾞ事務局用）'!$D$25</f>
        <v>0</v>
      </c>
      <c r="AC14" s="275">
        <f>'申込書（ｸﾗﾌﾞ事務局用）'!E36</f>
        <v>0</v>
      </c>
      <c r="AD14" s="275">
        <f>'申込書（ｸﾗﾌﾞ事務局用）'!F36</f>
        <v>0</v>
      </c>
      <c r="AE14" s="275">
        <f>'申込書（ｸﾗﾌﾞ事務局用）'!G36</f>
        <v>0</v>
      </c>
      <c r="AF14" s="275">
        <f>'申込書（ｸﾗﾌﾞ事務局用）'!H36</f>
        <v>0</v>
      </c>
      <c r="AG14" s="276">
        <f>'申込書（ｸﾗﾌﾞ事務局用）'!I36</f>
      </c>
    </row>
    <row r="15" spans="2:33" ht="19.5" customHeight="1">
      <c r="B15" s="281" t="s">
        <v>43</v>
      </c>
      <c r="C15" s="282"/>
      <c r="D15" s="282"/>
      <c r="E15" s="282"/>
      <c r="F15" s="283"/>
      <c r="G15" s="22" t="s">
        <v>49</v>
      </c>
      <c r="H15" s="177"/>
      <c r="I15" s="178"/>
      <c r="J15" s="22" t="s">
        <v>50</v>
      </c>
      <c r="K15" s="177"/>
      <c r="N15" s="31" t="s">
        <v>37</v>
      </c>
      <c r="O15" s="32"/>
      <c r="P15" s="32"/>
      <c r="Q15" s="32"/>
      <c r="R15" s="32"/>
      <c r="S15" s="32"/>
      <c r="T15" s="32"/>
      <c r="U15" s="32"/>
      <c r="V15" s="32"/>
      <c r="AA15" s="274">
        <f>'申込書（ｸﾗﾌﾞ事務局用）'!$K$26</f>
        <v>2</v>
      </c>
      <c r="AB15" s="275">
        <f>'申込書（ｸﾗﾌﾞ事務局用）'!$D$25</f>
        <v>0</v>
      </c>
      <c r="AC15" s="275">
        <f>'申込書（ｸﾗﾌﾞ事務局用）'!E37</f>
        <v>0</v>
      </c>
      <c r="AD15" s="275">
        <f>'申込書（ｸﾗﾌﾞ事務局用）'!F37</f>
        <v>0</v>
      </c>
      <c r="AE15" s="275">
        <f>'申込書（ｸﾗﾌﾞ事務局用）'!G37</f>
        <v>0</v>
      </c>
      <c r="AF15" s="275">
        <f>'申込書（ｸﾗﾌﾞ事務局用）'!H37</f>
        <v>0</v>
      </c>
      <c r="AG15" s="276">
        <f>'申込書（ｸﾗﾌﾞ事務局用）'!I37</f>
      </c>
    </row>
    <row r="16" spans="1:33" ht="19.5" customHeight="1">
      <c r="A16" s="1">
        <v>1</v>
      </c>
      <c r="B16" s="17">
        <f>IF('申込書（ｸﾗﾌﾞ事務局用）'!$D11="","",'申込書（ｸﾗﾌﾞ事務局用）'!$D11)</f>
      </c>
      <c r="C16" s="18"/>
      <c r="D16" s="18"/>
      <c r="E16" s="18"/>
      <c r="F16" s="19"/>
      <c r="G16" s="179">
        <f>IF('申込書（ｸﾗﾌﾞ事務局用）'!$C11="","",'申込書（ｸﾗﾌﾞ事務局用）'!$C11)</f>
      </c>
      <c r="H16" s="180">
        <f>IF($G16="","",VLOOKUP($G16,$E$7:$F$12,2,FALSE))</f>
      </c>
      <c r="I16" s="181"/>
      <c r="J16" s="182">
        <f>IF('申込書（ｸﾗﾌﾞ事務局用）'!$G11="","",'申込書（ｸﾗﾌﾞ事務局用）'!$G11)</f>
      </c>
      <c r="K16" s="7">
        <f>IF($J16="","",VLOOKUP($J16,$J$7:$K$9,2,FALSE))</f>
      </c>
      <c r="AA16" s="274">
        <f>'申込書（ｸﾗﾌﾞ事務局用）'!$K$40</f>
        <v>3</v>
      </c>
      <c r="AB16" s="275">
        <f>'申込書（ｸﾗﾌﾞ事務局用）'!$D$39</f>
        <v>0</v>
      </c>
      <c r="AC16" s="275">
        <f>'申込書（ｸﾗﾌﾞ事務局用）'!E45</f>
        <v>0</v>
      </c>
      <c r="AD16" s="275">
        <f>'申込書（ｸﾗﾌﾞ事務局用）'!F45</f>
        <v>0</v>
      </c>
      <c r="AE16" s="275">
        <f>'申込書（ｸﾗﾌﾞ事務局用）'!G45</f>
        <v>0</v>
      </c>
      <c r="AF16" s="275">
        <f>'申込書（ｸﾗﾌﾞ事務局用）'!H45</f>
        <v>0</v>
      </c>
      <c r="AG16" s="276">
        <f>'申込書（ｸﾗﾌﾞ事務局用）'!I45</f>
      </c>
    </row>
    <row r="17" spans="1:33" ht="19.5" customHeight="1">
      <c r="A17" s="1">
        <v>2</v>
      </c>
      <c r="B17" s="17">
        <f>IF('申込書（ｸﾗﾌﾞ事務局用）'!$D25="","",'申込書（ｸﾗﾌﾞ事務局用）'!$D25)</f>
      </c>
      <c r="C17" s="18"/>
      <c r="D17" s="18"/>
      <c r="E17" s="18"/>
      <c r="F17" s="19"/>
      <c r="G17" s="179">
        <f>IF('申込書（ｸﾗﾌﾞ事務局用）'!$C25="","",'申込書（ｸﾗﾌﾞ事務局用）'!$C25)</f>
      </c>
      <c r="H17" s="180">
        <f aca="true" t="shared" si="1" ref="H17:H25">IF($G17="","",VLOOKUP($G17,$E$7:$F$12,2,FALSE))</f>
      </c>
      <c r="I17" s="181"/>
      <c r="J17" s="182">
        <f>IF('申込書（ｸﾗﾌﾞ事務局用）'!$G25="","",'申込書（ｸﾗﾌﾞ事務局用）'!$G25)</f>
      </c>
      <c r="K17" s="7">
        <f aca="true" t="shared" si="2" ref="K17:K24">IF($J17="","",VLOOKUP($J17,$J$7:$K$9,2,FALSE))</f>
      </c>
      <c r="AA17" s="274">
        <f>'申込書（ｸﾗﾌﾞ事務局用）'!$K$40</f>
        <v>3</v>
      </c>
      <c r="AB17" s="275">
        <f>'申込書（ｸﾗﾌﾞ事務局用）'!$D$39</f>
        <v>0</v>
      </c>
      <c r="AC17" s="275">
        <f>'申込書（ｸﾗﾌﾞ事務局用）'!E46</f>
        <v>0</v>
      </c>
      <c r="AD17" s="275">
        <f>'申込書（ｸﾗﾌﾞ事務局用）'!F46</f>
        <v>0</v>
      </c>
      <c r="AE17" s="275">
        <f>'申込書（ｸﾗﾌﾞ事務局用）'!G46</f>
        <v>0</v>
      </c>
      <c r="AF17" s="275">
        <f>'申込書（ｸﾗﾌﾞ事務局用）'!H46</f>
        <v>0</v>
      </c>
      <c r="AG17" s="276">
        <f>'申込書（ｸﾗﾌﾞ事務局用）'!I46</f>
      </c>
    </row>
    <row r="18" spans="1:33" ht="19.5" customHeight="1">
      <c r="A18" s="1">
        <v>3</v>
      </c>
      <c r="B18" s="17">
        <f>IF('申込書（ｸﾗﾌﾞ事務局用）'!$D39="","",'申込書（ｸﾗﾌﾞ事務局用）'!$D39)</f>
      </c>
      <c r="C18" s="18"/>
      <c r="D18" s="18"/>
      <c r="E18" s="18"/>
      <c r="F18" s="19"/>
      <c r="G18" s="179">
        <f>IF('申込書（ｸﾗﾌﾞ事務局用）'!$C39="","",'申込書（ｸﾗﾌﾞ事務局用）'!$C39)</f>
      </c>
      <c r="H18" s="180">
        <f>IF($G18="","",VLOOKUP($G18,$E$7:$F$12,2,FALSE))</f>
      </c>
      <c r="I18" s="181"/>
      <c r="J18" s="182">
        <f>IF('申込書（ｸﾗﾌﾞ事務局用）'!$G39="","",'申込書（ｸﾗﾌﾞ事務局用）'!$G39)</f>
      </c>
      <c r="K18" s="7">
        <f t="shared" si="2"/>
      </c>
      <c r="AA18" s="274">
        <f>'申込書（ｸﾗﾌﾞ事務局用）'!$K$40</f>
        <v>3</v>
      </c>
      <c r="AB18" s="275">
        <f>'申込書（ｸﾗﾌﾞ事務局用）'!$D$39</f>
        <v>0</v>
      </c>
      <c r="AC18" s="275">
        <f>'申込書（ｸﾗﾌﾞ事務局用）'!E47</f>
        <v>0</v>
      </c>
      <c r="AD18" s="275">
        <f>'申込書（ｸﾗﾌﾞ事務局用）'!F47</f>
        <v>0</v>
      </c>
      <c r="AE18" s="275">
        <f>'申込書（ｸﾗﾌﾞ事務局用）'!G47</f>
        <v>0</v>
      </c>
      <c r="AF18" s="275">
        <f>'申込書（ｸﾗﾌﾞ事務局用）'!H47</f>
        <v>0</v>
      </c>
      <c r="AG18" s="276">
        <f>'申込書（ｸﾗﾌﾞ事務局用）'!I47</f>
      </c>
    </row>
    <row r="19" spans="1:33" ht="19.5" customHeight="1">
      <c r="A19" s="1">
        <v>4</v>
      </c>
      <c r="B19" s="17">
        <f>IF('申込書（ｸﾗﾌﾞ事務局用）'!$D53="","",'申込書（ｸﾗﾌﾞ事務局用）'!$D53)</f>
      </c>
      <c r="C19" s="18"/>
      <c r="D19" s="18"/>
      <c r="E19" s="18"/>
      <c r="F19" s="19"/>
      <c r="G19" s="179">
        <f>IF('申込書（ｸﾗﾌﾞ事務局用）'!$C53="","",'申込書（ｸﾗﾌﾞ事務局用）'!$C53)</f>
      </c>
      <c r="H19" s="180">
        <f t="shared" si="1"/>
      </c>
      <c r="I19" s="181"/>
      <c r="J19" s="182">
        <f>IF('申込書（ｸﾗﾌﾞ事務局用）'!$G53="","",'申込書（ｸﾗﾌﾞ事務局用）'!$G53)</f>
      </c>
      <c r="K19" s="7">
        <f t="shared" si="2"/>
      </c>
      <c r="AA19" s="274">
        <f>'申込書（ｸﾗﾌﾞ事務局用）'!$K$40</f>
        <v>3</v>
      </c>
      <c r="AB19" s="275">
        <f>'申込書（ｸﾗﾌﾞ事務局用）'!$D$39</f>
        <v>0</v>
      </c>
      <c r="AC19" s="275">
        <f>'申込書（ｸﾗﾌﾞ事務局用）'!E48</f>
        <v>0</v>
      </c>
      <c r="AD19" s="275">
        <f>'申込書（ｸﾗﾌﾞ事務局用）'!F48</f>
        <v>0</v>
      </c>
      <c r="AE19" s="275">
        <f>'申込書（ｸﾗﾌﾞ事務局用）'!G48</f>
        <v>0</v>
      </c>
      <c r="AF19" s="275">
        <f>'申込書（ｸﾗﾌﾞ事務局用）'!H48</f>
        <v>0</v>
      </c>
      <c r="AG19" s="276">
        <f>'申込書（ｸﾗﾌﾞ事務局用）'!I48</f>
      </c>
    </row>
    <row r="20" spans="1:33" ht="19.5" customHeight="1">
      <c r="A20" s="1">
        <v>5</v>
      </c>
      <c r="B20" s="17">
        <f>IF('申込書（ｸﾗﾌﾞ事務局用）'!$D67="","",'申込書（ｸﾗﾌﾞ事務局用）'!$D67)</f>
      </c>
      <c r="C20" s="18"/>
      <c r="D20" s="18"/>
      <c r="E20" s="18"/>
      <c r="F20" s="19"/>
      <c r="G20" s="179">
        <f>IF('申込書（ｸﾗﾌﾞ事務局用）'!$C67="","",'申込書（ｸﾗﾌﾞ事務局用）'!$C67)</f>
      </c>
      <c r="H20" s="180">
        <f t="shared" si="1"/>
      </c>
      <c r="I20" s="178"/>
      <c r="J20" s="182">
        <f>IF('申込書（ｸﾗﾌﾞ事務局用）'!$G67="","",'申込書（ｸﾗﾌﾞ事務局用）'!$G67)</f>
      </c>
      <c r="K20" s="7">
        <f t="shared" si="2"/>
      </c>
      <c r="AA20" s="274">
        <f>'申込書（ｸﾗﾌﾞ事務局用）'!$K$40</f>
        <v>3</v>
      </c>
      <c r="AB20" s="275">
        <f>'申込書（ｸﾗﾌﾞ事務局用）'!$D$39</f>
        <v>0</v>
      </c>
      <c r="AC20" s="275">
        <f>'申込書（ｸﾗﾌﾞ事務局用）'!E49</f>
        <v>0</v>
      </c>
      <c r="AD20" s="275">
        <f>'申込書（ｸﾗﾌﾞ事務局用）'!F49</f>
        <v>0</v>
      </c>
      <c r="AE20" s="275">
        <f>'申込書（ｸﾗﾌﾞ事務局用）'!G49</f>
        <v>0</v>
      </c>
      <c r="AF20" s="275">
        <f>'申込書（ｸﾗﾌﾞ事務局用）'!H49</f>
        <v>0</v>
      </c>
      <c r="AG20" s="276">
        <f>'申込書（ｸﾗﾌﾞ事務局用）'!I49</f>
      </c>
    </row>
    <row r="21" spans="1:33" ht="19.5" customHeight="1">
      <c r="A21" s="1">
        <v>6</v>
      </c>
      <c r="B21" s="17">
        <f>IF('申込書（ｸﾗﾌﾞ事務局用）'!$D81="","",'申込書（ｸﾗﾌﾞ事務局用）'!$D81)</f>
      </c>
      <c r="C21" s="18"/>
      <c r="D21" s="18"/>
      <c r="E21" s="18"/>
      <c r="F21" s="19"/>
      <c r="G21" s="179">
        <f>IF('申込書（ｸﾗﾌﾞ事務局用）'!$C81="","",'申込書（ｸﾗﾌﾞ事務局用）'!$C81)</f>
      </c>
      <c r="H21" s="180">
        <f t="shared" si="1"/>
      </c>
      <c r="I21" s="178"/>
      <c r="J21" s="182">
        <f>IF('申込書（ｸﾗﾌﾞ事務局用）'!$G81="","",'申込書（ｸﾗﾌﾞ事務局用）'!$G81)</f>
      </c>
      <c r="K21" s="7">
        <f t="shared" si="2"/>
      </c>
      <c r="AA21" s="274">
        <f>'申込書（ｸﾗﾌﾞ事務局用）'!$K$40</f>
        <v>3</v>
      </c>
      <c r="AB21" s="275">
        <f>'申込書（ｸﾗﾌﾞ事務局用）'!$D$39</f>
        <v>0</v>
      </c>
      <c r="AC21" s="275">
        <f>'申込書（ｸﾗﾌﾞ事務局用）'!E50</f>
        <v>0</v>
      </c>
      <c r="AD21" s="275">
        <f>'申込書（ｸﾗﾌﾞ事務局用）'!F50</f>
        <v>0</v>
      </c>
      <c r="AE21" s="275">
        <f>'申込書（ｸﾗﾌﾞ事務局用）'!G50</f>
        <v>0</v>
      </c>
      <c r="AF21" s="275">
        <f>'申込書（ｸﾗﾌﾞ事務局用）'!H50</f>
        <v>0</v>
      </c>
      <c r="AG21" s="276">
        <f>'申込書（ｸﾗﾌﾞ事務局用）'!I50</f>
      </c>
    </row>
    <row r="22" spans="1:33" ht="19.5" customHeight="1">
      <c r="A22" s="1">
        <v>7</v>
      </c>
      <c r="B22" s="17">
        <f>IF('申込書（ｸﾗﾌﾞ事務局用）'!$D95="","",'申込書（ｸﾗﾌﾞ事務局用）'!$D95)</f>
      </c>
      <c r="C22" s="18"/>
      <c r="D22" s="18"/>
      <c r="E22" s="18"/>
      <c r="F22" s="19"/>
      <c r="G22" s="179">
        <f>IF('申込書（ｸﾗﾌﾞ事務局用）'!$C95="","",'申込書（ｸﾗﾌﾞ事務局用）'!$C95)</f>
      </c>
      <c r="H22" s="180">
        <f t="shared" si="1"/>
      </c>
      <c r="I22" s="178"/>
      <c r="J22" s="182">
        <f>IF('申込書（ｸﾗﾌﾞ事務局用）'!$G95="","",'申込書（ｸﾗﾌﾞ事務局用）'!$G95)</f>
      </c>
      <c r="K22" s="7">
        <f t="shared" si="2"/>
      </c>
      <c r="AA22" s="274">
        <f>'申込書（ｸﾗﾌﾞ事務局用）'!$K$40</f>
        <v>3</v>
      </c>
      <c r="AB22" s="275">
        <f>'申込書（ｸﾗﾌﾞ事務局用）'!$D$39</f>
        <v>0</v>
      </c>
      <c r="AC22" s="275">
        <f>'申込書（ｸﾗﾌﾞ事務局用）'!E51</f>
        <v>0</v>
      </c>
      <c r="AD22" s="275">
        <f>'申込書（ｸﾗﾌﾞ事務局用）'!F51</f>
        <v>0</v>
      </c>
      <c r="AE22" s="275">
        <f>'申込書（ｸﾗﾌﾞ事務局用）'!G51</f>
        <v>0</v>
      </c>
      <c r="AF22" s="275">
        <f>'申込書（ｸﾗﾌﾞ事務局用）'!H51</f>
        <v>0</v>
      </c>
      <c r="AG22" s="276">
        <f>'申込書（ｸﾗﾌﾞ事務局用）'!I51</f>
      </c>
    </row>
    <row r="23" spans="1:33" ht="19.5" customHeight="1">
      <c r="A23" s="1">
        <v>8</v>
      </c>
      <c r="B23" s="17">
        <f>IF('申込書（ｸﾗﾌﾞ事務局用）'!$D109="","",'申込書（ｸﾗﾌﾞ事務局用）'!$D109)</f>
      </c>
      <c r="C23" s="18"/>
      <c r="D23" s="18"/>
      <c r="E23" s="18"/>
      <c r="F23" s="19"/>
      <c r="G23" s="179">
        <f>IF('申込書（ｸﾗﾌﾞ事務局用）'!$C109="","",'申込書（ｸﾗﾌﾞ事務局用）'!$C109)</f>
      </c>
      <c r="H23" s="180">
        <f t="shared" si="1"/>
      </c>
      <c r="I23" s="178"/>
      <c r="J23" s="182">
        <f>IF('申込書（ｸﾗﾌﾞ事務局用）'!$G109="","",'申込書（ｸﾗﾌﾞ事務局用）'!$G109)</f>
      </c>
      <c r="K23" s="7">
        <f t="shared" si="2"/>
      </c>
      <c r="AA23" s="274">
        <f>'申込書（ｸﾗﾌﾞ事務局用）'!$K$54</f>
        <v>4</v>
      </c>
      <c r="AB23" s="275">
        <f>'申込書（ｸﾗﾌﾞ事務局用）'!$D$53</f>
        <v>0</v>
      </c>
      <c r="AC23" s="275">
        <f>'申込書（ｸﾗﾌﾞ事務局用）'!E59</f>
        <v>0</v>
      </c>
      <c r="AD23" s="275">
        <f>'申込書（ｸﾗﾌﾞ事務局用）'!F59</f>
        <v>0</v>
      </c>
      <c r="AE23" s="275">
        <f>'申込書（ｸﾗﾌﾞ事務局用）'!G59</f>
        <v>0</v>
      </c>
      <c r="AF23" s="275">
        <f>'申込書（ｸﾗﾌﾞ事務局用）'!H59</f>
        <v>0</v>
      </c>
      <c r="AG23" s="276">
        <f>'申込書（ｸﾗﾌﾞ事務局用）'!I59</f>
      </c>
    </row>
    <row r="24" spans="1:33" ht="19.5" customHeight="1">
      <c r="A24" s="1">
        <v>9</v>
      </c>
      <c r="B24" s="17">
        <f>IF('申込書（ｸﾗﾌﾞ事務局用）'!$D123="","",'申込書（ｸﾗﾌﾞ事務局用）'!$D123)</f>
      </c>
      <c r="C24" s="18"/>
      <c r="D24" s="18"/>
      <c r="E24" s="18"/>
      <c r="F24" s="19"/>
      <c r="G24" s="179">
        <f>IF('申込書（ｸﾗﾌﾞ事務局用）'!$C123="","",'申込書（ｸﾗﾌﾞ事務局用）'!$C123)</f>
      </c>
      <c r="H24" s="180">
        <f t="shared" si="1"/>
      </c>
      <c r="I24" s="178"/>
      <c r="J24" s="182">
        <f>IF('申込書（ｸﾗﾌﾞ事務局用）'!$G123="","",'申込書（ｸﾗﾌﾞ事務局用）'!$G123)</f>
      </c>
      <c r="K24" s="7">
        <f t="shared" si="2"/>
      </c>
      <c r="M24" s="23"/>
      <c r="N24" s="32" t="s">
        <v>53</v>
      </c>
      <c r="O24" s="32"/>
      <c r="AA24" s="274">
        <f>'申込書（ｸﾗﾌﾞ事務局用）'!$K$54</f>
        <v>4</v>
      </c>
      <c r="AB24" s="275">
        <f>'申込書（ｸﾗﾌﾞ事務局用）'!$D$53</f>
        <v>0</v>
      </c>
      <c r="AC24" s="275">
        <f>'申込書（ｸﾗﾌﾞ事務局用）'!E60</f>
        <v>0</v>
      </c>
      <c r="AD24" s="275">
        <f>'申込書（ｸﾗﾌﾞ事務局用）'!F60</f>
        <v>0</v>
      </c>
      <c r="AE24" s="275">
        <f>'申込書（ｸﾗﾌﾞ事務局用）'!G60</f>
        <v>0</v>
      </c>
      <c r="AF24" s="275">
        <f>'申込書（ｸﾗﾌﾞ事務局用）'!H60</f>
        <v>0</v>
      </c>
      <c r="AG24" s="276">
        <f>'申込書（ｸﾗﾌﾞ事務局用）'!I60</f>
      </c>
    </row>
    <row r="25" spans="1:33" ht="19.5" customHeight="1">
      <c r="A25" s="1">
        <v>10</v>
      </c>
      <c r="B25" s="17">
        <f>IF('申込書（ｸﾗﾌﾞ事務局用）'!$D137="","",'申込書（ｸﾗﾌﾞ事務局用）'!$D137)</f>
      </c>
      <c r="C25" s="18"/>
      <c r="D25" s="18"/>
      <c r="E25" s="18"/>
      <c r="F25" s="19"/>
      <c r="G25" s="179">
        <f>IF('申込書（ｸﾗﾌﾞ事務局用）'!$C137="","",'申込書（ｸﾗﾌﾞ事務局用）'!$C137)</f>
      </c>
      <c r="H25" s="180">
        <f t="shared" si="1"/>
      </c>
      <c r="I25" s="178"/>
      <c r="J25" s="182">
        <f>IF('申込書（ｸﾗﾌﾞ事務局用）'!$G137="","",'申込書（ｸﾗﾌﾞ事務局用）'!$G137)</f>
      </c>
      <c r="K25" s="7">
        <f>IF($J25="","",VLOOKUP($J25,$J$7:$K$9,2,FALSE))</f>
      </c>
      <c r="M25" s="23"/>
      <c r="AA25" s="274">
        <f>'申込書（ｸﾗﾌﾞ事務局用）'!$K$54</f>
        <v>4</v>
      </c>
      <c r="AB25" s="275">
        <f>'申込書（ｸﾗﾌﾞ事務局用）'!$D$53</f>
        <v>0</v>
      </c>
      <c r="AC25" s="275">
        <f>'申込書（ｸﾗﾌﾞ事務局用）'!E61</f>
        <v>0</v>
      </c>
      <c r="AD25" s="275">
        <f>'申込書（ｸﾗﾌﾞ事務局用）'!F61</f>
        <v>0</v>
      </c>
      <c r="AE25" s="275">
        <f>'申込書（ｸﾗﾌﾞ事務局用）'!G61</f>
        <v>0</v>
      </c>
      <c r="AF25" s="275">
        <f>'申込書（ｸﾗﾌﾞ事務局用）'!H61</f>
        <v>0</v>
      </c>
      <c r="AG25" s="276">
        <f>'申込書（ｸﾗﾌﾞ事務局用）'!I61</f>
      </c>
    </row>
    <row r="26" spans="13:33" ht="19.5" customHeight="1">
      <c r="M26" s="23"/>
      <c r="AA26" s="274">
        <f>'申込書（ｸﾗﾌﾞ事務局用）'!$K$54</f>
        <v>4</v>
      </c>
      <c r="AB26" s="275">
        <f>'申込書（ｸﾗﾌﾞ事務局用）'!$D$53</f>
        <v>0</v>
      </c>
      <c r="AC26" s="275">
        <f>'申込書（ｸﾗﾌﾞ事務局用）'!E62</f>
        <v>0</v>
      </c>
      <c r="AD26" s="275">
        <f>'申込書（ｸﾗﾌﾞ事務局用）'!F62</f>
        <v>0</v>
      </c>
      <c r="AE26" s="275">
        <f>'申込書（ｸﾗﾌﾞ事務局用）'!G62</f>
        <v>0</v>
      </c>
      <c r="AF26" s="275">
        <f>'申込書（ｸﾗﾌﾞ事務局用）'!H62</f>
        <v>0</v>
      </c>
      <c r="AG26" s="276">
        <f>'申込書（ｸﾗﾌﾞ事務局用）'!I62</f>
      </c>
    </row>
    <row r="27" spans="13:33" ht="19.5" customHeight="1">
      <c r="M27" s="23"/>
      <c r="Q27"/>
      <c r="AA27" s="274">
        <f>'申込書（ｸﾗﾌﾞ事務局用）'!$K$54</f>
        <v>4</v>
      </c>
      <c r="AB27" s="275">
        <f>'申込書（ｸﾗﾌﾞ事務局用）'!$D$53</f>
        <v>0</v>
      </c>
      <c r="AC27" s="275">
        <f>'申込書（ｸﾗﾌﾞ事務局用）'!E63</f>
        <v>0</v>
      </c>
      <c r="AD27" s="275">
        <f>'申込書（ｸﾗﾌﾞ事務局用）'!F63</f>
        <v>0</v>
      </c>
      <c r="AE27" s="275">
        <f>'申込書（ｸﾗﾌﾞ事務局用）'!G63</f>
        <v>0</v>
      </c>
      <c r="AF27" s="275">
        <f>'申込書（ｸﾗﾌﾞ事務局用）'!H63</f>
        <v>0</v>
      </c>
      <c r="AG27" s="276">
        <f>'申込書（ｸﾗﾌﾞ事務局用）'!I63</f>
      </c>
    </row>
    <row r="28" spans="13:33" ht="19.5" customHeight="1">
      <c r="M28" s="23"/>
      <c r="AA28" s="274">
        <f>'申込書（ｸﾗﾌﾞ事務局用）'!$K$54</f>
        <v>4</v>
      </c>
      <c r="AB28" s="275">
        <f>'申込書（ｸﾗﾌﾞ事務局用）'!$D$53</f>
        <v>0</v>
      </c>
      <c r="AC28" s="275">
        <f>'申込書（ｸﾗﾌﾞ事務局用）'!E64</f>
        <v>0</v>
      </c>
      <c r="AD28" s="275">
        <f>'申込書（ｸﾗﾌﾞ事務局用）'!F64</f>
        <v>0</v>
      </c>
      <c r="AE28" s="275">
        <f>'申込書（ｸﾗﾌﾞ事務局用）'!G64</f>
        <v>0</v>
      </c>
      <c r="AF28" s="275">
        <f>'申込書（ｸﾗﾌﾞ事務局用）'!H64</f>
        <v>0</v>
      </c>
      <c r="AG28" s="276">
        <f>'申込書（ｸﾗﾌﾞ事務局用）'!I64</f>
      </c>
    </row>
    <row r="29" spans="27:33" ht="19.5" customHeight="1">
      <c r="AA29" s="274">
        <f>'申込書（ｸﾗﾌﾞ事務局用）'!$K$54</f>
        <v>4</v>
      </c>
      <c r="AB29" s="275">
        <f>'申込書（ｸﾗﾌﾞ事務局用）'!$D$53</f>
        <v>0</v>
      </c>
      <c r="AC29" s="275">
        <f>'申込書（ｸﾗﾌﾞ事務局用）'!E65</f>
        <v>0</v>
      </c>
      <c r="AD29" s="275">
        <f>'申込書（ｸﾗﾌﾞ事務局用）'!F65</f>
        <v>0</v>
      </c>
      <c r="AE29" s="275">
        <f>'申込書（ｸﾗﾌﾞ事務局用）'!G65</f>
        <v>0</v>
      </c>
      <c r="AF29" s="275">
        <f>'申込書（ｸﾗﾌﾞ事務局用）'!H65</f>
        <v>0</v>
      </c>
      <c r="AG29" s="276">
        <f>'申込書（ｸﾗﾌﾞ事務局用）'!I65</f>
      </c>
    </row>
    <row r="30" spans="27:33" ht="19.5" customHeight="1">
      <c r="AA30" s="274">
        <f>'申込書（ｸﾗﾌﾞ事務局用）'!$K$68</f>
        <v>5</v>
      </c>
      <c r="AB30" s="275">
        <f>'申込書（ｸﾗﾌﾞ事務局用）'!$D$67</f>
        <v>0</v>
      </c>
      <c r="AC30" s="275">
        <f>'申込書（ｸﾗﾌﾞ事務局用）'!E73</f>
        <v>0</v>
      </c>
      <c r="AD30" s="275">
        <f>'申込書（ｸﾗﾌﾞ事務局用）'!F73</f>
        <v>0</v>
      </c>
      <c r="AE30" s="275">
        <f>'申込書（ｸﾗﾌﾞ事務局用）'!G73</f>
        <v>0</v>
      </c>
      <c r="AF30" s="275">
        <f>'申込書（ｸﾗﾌﾞ事務局用）'!H73</f>
        <v>0</v>
      </c>
      <c r="AG30" s="276">
        <f>'申込書（ｸﾗﾌﾞ事務局用）'!I73</f>
      </c>
    </row>
    <row r="31" spans="27:33" ht="19.5" customHeight="1">
      <c r="AA31" s="274">
        <f>'申込書（ｸﾗﾌﾞ事務局用）'!$K$68</f>
        <v>5</v>
      </c>
      <c r="AB31" s="275">
        <f>'申込書（ｸﾗﾌﾞ事務局用）'!$D$67</f>
        <v>0</v>
      </c>
      <c r="AC31" s="275">
        <f>'申込書（ｸﾗﾌﾞ事務局用）'!E74</f>
        <v>0</v>
      </c>
      <c r="AD31" s="275">
        <f>'申込書（ｸﾗﾌﾞ事務局用）'!F74</f>
        <v>0</v>
      </c>
      <c r="AE31" s="275">
        <f>'申込書（ｸﾗﾌﾞ事務局用）'!G74</f>
        <v>0</v>
      </c>
      <c r="AF31" s="275">
        <f>'申込書（ｸﾗﾌﾞ事務局用）'!H74</f>
        <v>0</v>
      </c>
      <c r="AG31" s="276">
        <f>'申込書（ｸﾗﾌﾞ事務局用）'!I74</f>
      </c>
    </row>
    <row r="32" spans="27:33" ht="19.5" customHeight="1">
      <c r="AA32" s="274">
        <f>'申込書（ｸﾗﾌﾞ事務局用）'!$K$68</f>
        <v>5</v>
      </c>
      <c r="AB32" s="275">
        <f>'申込書（ｸﾗﾌﾞ事務局用）'!$D$67</f>
        <v>0</v>
      </c>
      <c r="AC32" s="275">
        <f>'申込書（ｸﾗﾌﾞ事務局用）'!E75</f>
        <v>0</v>
      </c>
      <c r="AD32" s="275">
        <f>'申込書（ｸﾗﾌﾞ事務局用）'!F75</f>
        <v>0</v>
      </c>
      <c r="AE32" s="275">
        <f>'申込書（ｸﾗﾌﾞ事務局用）'!G75</f>
        <v>0</v>
      </c>
      <c r="AF32" s="275">
        <f>'申込書（ｸﾗﾌﾞ事務局用）'!H75</f>
        <v>0</v>
      </c>
      <c r="AG32" s="276">
        <f>'申込書（ｸﾗﾌﾞ事務局用）'!I75</f>
      </c>
    </row>
    <row r="33" spans="27:33" ht="19.5" customHeight="1">
      <c r="AA33" s="274">
        <f>'申込書（ｸﾗﾌﾞ事務局用）'!$K$68</f>
        <v>5</v>
      </c>
      <c r="AB33" s="275">
        <f>'申込書（ｸﾗﾌﾞ事務局用）'!$D$67</f>
        <v>0</v>
      </c>
      <c r="AC33" s="275">
        <f>'申込書（ｸﾗﾌﾞ事務局用）'!E76</f>
        <v>0</v>
      </c>
      <c r="AD33" s="275">
        <f>'申込書（ｸﾗﾌﾞ事務局用）'!F76</f>
        <v>0</v>
      </c>
      <c r="AE33" s="275">
        <f>'申込書（ｸﾗﾌﾞ事務局用）'!G76</f>
        <v>0</v>
      </c>
      <c r="AF33" s="275">
        <f>'申込書（ｸﾗﾌﾞ事務局用）'!H76</f>
        <v>0</v>
      </c>
      <c r="AG33" s="276">
        <f>'申込書（ｸﾗﾌﾞ事務局用）'!I76</f>
      </c>
    </row>
    <row r="34" spans="27:33" ht="19.5" customHeight="1">
      <c r="AA34" s="274">
        <f>'申込書（ｸﾗﾌﾞ事務局用）'!$K$68</f>
        <v>5</v>
      </c>
      <c r="AB34" s="275">
        <f>'申込書（ｸﾗﾌﾞ事務局用）'!$D$67</f>
        <v>0</v>
      </c>
      <c r="AC34" s="275">
        <f>'申込書（ｸﾗﾌﾞ事務局用）'!E77</f>
        <v>0</v>
      </c>
      <c r="AD34" s="275">
        <f>'申込書（ｸﾗﾌﾞ事務局用）'!F77</f>
        <v>0</v>
      </c>
      <c r="AE34" s="275">
        <f>'申込書（ｸﾗﾌﾞ事務局用）'!G77</f>
        <v>0</v>
      </c>
      <c r="AF34" s="275">
        <f>'申込書（ｸﾗﾌﾞ事務局用）'!H77</f>
        <v>0</v>
      </c>
      <c r="AG34" s="276">
        <f>'申込書（ｸﾗﾌﾞ事務局用）'!I77</f>
      </c>
    </row>
    <row r="35" spans="27:33" ht="19.5" customHeight="1">
      <c r="AA35" s="274">
        <f>'申込書（ｸﾗﾌﾞ事務局用）'!$K$68</f>
        <v>5</v>
      </c>
      <c r="AB35" s="275">
        <f>'申込書（ｸﾗﾌﾞ事務局用）'!$D$67</f>
        <v>0</v>
      </c>
      <c r="AC35" s="275">
        <f>'申込書（ｸﾗﾌﾞ事務局用）'!E78</f>
        <v>0</v>
      </c>
      <c r="AD35" s="275">
        <f>'申込書（ｸﾗﾌﾞ事務局用）'!F78</f>
        <v>0</v>
      </c>
      <c r="AE35" s="275">
        <f>'申込書（ｸﾗﾌﾞ事務局用）'!G78</f>
        <v>0</v>
      </c>
      <c r="AF35" s="275">
        <f>'申込書（ｸﾗﾌﾞ事務局用）'!H78</f>
        <v>0</v>
      </c>
      <c r="AG35" s="276">
        <f>'申込書（ｸﾗﾌﾞ事務局用）'!I78</f>
      </c>
    </row>
    <row r="36" spans="27:33" ht="19.5" customHeight="1">
      <c r="AA36" s="274">
        <f>'申込書（ｸﾗﾌﾞ事務局用）'!$K$68</f>
        <v>5</v>
      </c>
      <c r="AB36" s="275">
        <f>'申込書（ｸﾗﾌﾞ事務局用）'!$D$67</f>
        <v>0</v>
      </c>
      <c r="AC36" s="275">
        <f>'申込書（ｸﾗﾌﾞ事務局用）'!E79</f>
        <v>0</v>
      </c>
      <c r="AD36" s="275">
        <f>'申込書（ｸﾗﾌﾞ事務局用）'!F79</f>
        <v>0</v>
      </c>
      <c r="AE36" s="275">
        <f>'申込書（ｸﾗﾌﾞ事務局用）'!G79</f>
        <v>0</v>
      </c>
      <c r="AF36" s="275">
        <f>'申込書（ｸﾗﾌﾞ事務局用）'!H79</f>
        <v>0</v>
      </c>
      <c r="AG36" s="276">
        <f>'申込書（ｸﾗﾌﾞ事務局用）'!I79</f>
      </c>
    </row>
    <row r="37" spans="27:33" ht="19.5" customHeight="1">
      <c r="AA37" s="274">
        <f>'申込書（ｸﾗﾌﾞ事務局用）'!$K$82</f>
        <v>6</v>
      </c>
      <c r="AB37" s="275">
        <f>'申込書（ｸﾗﾌﾞ事務局用）'!$D$81</f>
        <v>0</v>
      </c>
      <c r="AC37" s="275">
        <f>'申込書（ｸﾗﾌﾞ事務局用）'!E87</f>
        <v>0</v>
      </c>
      <c r="AD37" s="275">
        <f>'申込書（ｸﾗﾌﾞ事務局用）'!F87</f>
        <v>0</v>
      </c>
      <c r="AE37" s="275">
        <f>'申込書（ｸﾗﾌﾞ事務局用）'!G87</f>
        <v>0</v>
      </c>
      <c r="AF37" s="275">
        <f>'申込書（ｸﾗﾌﾞ事務局用）'!H87</f>
        <v>0</v>
      </c>
      <c r="AG37" s="276">
        <f>'申込書（ｸﾗﾌﾞ事務局用）'!I87</f>
      </c>
    </row>
    <row r="38" spans="27:33" ht="19.5" customHeight="1">
      <c r="AA38" s="274">
        <f>'申込書（ｸﾗﾌﾞ事務局用）'!$K$82</f>
        <v>6</v>
      </c>
      <c r="AB38" s="275">
        <f>'申込書（ｸﾗﾌﾞ事務局用）'!$D$81</f>
        <v>0</v>
      </c>
      <c r="AC38" s="275">
        <f>'申込書（ｸﾗﾌﾞ事務局用）'!E88</f>
        <v>0</v>
      </c>
      <c r="AD38" s="275">
        <f>'申込書（ｸﾗﾌﾞ事務局用）'!F88</f>
        <v>0</v>
      </c>
      <c r="AE38" s="275">
        <f>'申込書（ｸﾗﾌﾞ事務局用）'!G88</f>
        <v>0</v>
      </c>
      <c r="AF38" s="275">
        <f>'申込書（ｸﾗﾌﾞ事務局用）'!H88</f>
        <v>0</v>
      </c>
      <c r="AG38" s="276">
        <f>'申込書（ｸﾗﾌﾞ事務局用）'!I88</f>
      </c>
    </row>
    <row r="39" spans="27:33" ht="19.5" customHeight="1">
      <c r="AA39" s="274">
        <f>'申込書（ｸﾗﾌﾞ事務局用）'!$K$82</f>
        <v>6</v>
      </c>
      <c r="AB39" s="275">
        <f>'申込書（ｸﾗﾌﾞ事務局用）'!$D$81</f>
        <v>0</v>
      </c>
      <c r="AC39" s="275">
        <f>'申込書（ｸﾗﾌﾞ事務局用）'!E89</f>
        <v>0</v>
      </c>
      <c r="AD39" s="275">
        <f>'申込書（ｸﾗﾌﾞ事務局用）'!F89</f>
        <v>0</v>
      </c>
      <c r="AE39" s="275">
        <f>'申込書（ｸﾗﾌﾞ事務局用）'!G89</f>
        <v>0</v>
      </c>
      <c r="AF39" s="275">
        <f>'申込書（ｸﾗﾌﾞ事務局用）'!H89</f>
        <v>0</v>
      </c>
      <c r="AG39" s="276">
        <f>'申込書（ｸﾗﾌﾞ事務局用）'!I89</f>
      </c>
    </row>
    <row r="40" spans="27:33" ht="19.5" customHeight="1">
      <c r="AA40" s="274">
        <f>'申込書（ｸﾗﾌﾞ事務局用）'!$K$82</f>
        <v>6</v>
      </c>
      <c r="AB40" s="275">
        <f>'申込書（ｸﾗﾌﾞ事務局用）'!$D$81</f>
        <v>0</v>
      </c>
      <c r="AC40" s="275">
        <f>'申込書（ｸﾗﾌﾞ事務局用）'!E90</f>
        <v>0</v>
      </c>
      <c r="AD40" s="275">
        <f>'申込書（ｸﾗﾌﾞ事務局用）'!F90</f>
        <v>0</v>
      </c>
      <c r="AE40" s="275">
        <f>'申込書（ｸﾗﾌﾞ事務局用）'!G90</f>
        <v>0</v>
      </c>
      <c r="AF40" s="275">
        <f>'申込書（ｸﾗﾌﾞ事務局用）'!H90</f>
        <v>0</v>
      </c>
      <c r="AG40" s="276">
        <f>'申込書（ｸﾗﾌﾞ事務局用）'!I90</f>
      </c>
    </row>
    <row r="41" spans="27:33" ht="19.5" customHeight="1">
      <c r="AA41" s="274">
        <f>'申込書（ｸﾗﾌﾞ事務局用）'!$K$82</f>
        <v>6</v>
      </c>
      <c r="AB41" s="275">
        <f>'申込書（ｸﾗﾌﾞ事務局用）'!$D$81</f>
        <v>0</v>
      </c>
      <c r="AC41" s="275">
        <f>'申込書（ｸﾗﾌﾞ事務局用）'!E91</f>
        <v>0</v>
      </c>
      <c r="AD41" s="275">
        <f>'申込書（ｸﾗﾌﾞ事務局用）'!F91</f>
        <v>0</v>
      </c>
      <c r="AE41" s="275">
        <f>'申込書（ｸﾗﾌﾞ事務局用）'!G91</f>
        <v>0</v>
      </c>
      <c r="AF41" s="275">
        <f>'申込書（ｸﾗﾌﾞ事務局用）'!H91</f>
        <v>0</v>
      </c>
      <c r="AG41" s="276">
        <f>'申込書（ｸﾗﾌﾞ事務局用）'!I91</f>
      </c>
    </row>
    <row r="42" spans="27:33" ht="19.5" customHeight="1">
      <c r="AA42" s="274">
        <f>'申込書（ｸﾗﾌﾞ事務局用）'!$K$82</f>
        <v>6</v>
      </c>
      <c r="AB42" s="275">
        <f>'申込書（ｸﾗﾌﾞ事務局用）'!$D$81</f>
        <v>0</v>
      </c>
      <c r="AC42" s="275">
        <f>'申込書（ｸﾗﾌﾞ事務局用）'!E92</f>
        <v>0</v>
      </c>
      <c r="AD42" s="275">
        <f>'申込書（ｸﾗﾌﾞ事務局用）'!F92</f>
        <v>0</v>
      </c>
      <c r="AE42" s="275">
        <f>'申込書（ｸﾗﾌﾞ事務局用）'!G92</f>
        <v>0</v>
      </c>
      <c r="AF42" s="275">
        <f>'申込書（ｸﾗﾌﾞ事務局用）'!H92</f>
        <v>0</v>
      </c>
      <c r="AG42" s="276">
        <f>'申込書（ｸﾗﾌﾞ事務局用）'!I92</f>
      </c>
    </row>
    <row r="43" spans="27:33" ht="19.5" customHeight="1">
      <c r="AA43" s="274">
        <f>'申込書（ｸﾗﾌﾞ事務局用）'!$K$82</f>
        <v>6</v>
      </c>
      <c r="AB43" s="275">
        <f>'申込書（ｸﾗﾌﾞ事務局用）'!$D$81</f>
        <v>0</v>
      </c>
      <c r="AC43" s="275">
        <f>'申込書（ｸﾗﾌﾞ事務局用）'!E93</f>
        <v>0</v>
      </c>
      <c r="AD43" s="275">
        <f>'申込書（ｸﾗﾌﾞ事務局用）'!F93</f>
        <v>0</v>
      </c>
      <c r="AE43" s="275">
        <f>'申込書（ｸﾗﾌﾞ事務局用）'!G93</f>
        <v>0</v>
      </c>
      <c r="AF43" s="275">
        <f>'申込書（ｸﾗﾌﾞ事務局用）'!H93</f>
        <v>0</v>
      </c>
      <c r="AG43" s="276">
        <f>'申込書（ｸﾗﾌﾞ事務局用）'!I93</f>
      </c>
    </row>
    <row r="44" spans="27:33" ht="19.5" customHeight="1">
      <c r="AA44" s="274">
        <f>'申込書（ｸﾗﾌﾞ事務局用）'!$K$96</f>
        <v>7</v>
      </c>
      <c r="AB44" s="275">
        <f>'申込書（ｸﾗﾌﾞ事務局用）'!$D$95</f>
        <v>0</v>
      </c>
      <c r="AC44" s="275">
        <f>'申込書（ｸﾗﾌﾞ事務局用）'!E101</f>
        <v>0</v>
      </c>
      <c r="AD44" s="275">
        <f>'申込書（ｸﾗﾌﾞ事務局用）'!F101</f>
        <v>0</v>
      </c>
      <c r="AE44" s="275">
        <f>'申込書（ｸﾗﾌﾞ事務局用）'!G101</f>
        <v>0</v>
      </c>
      <c r="AF44" s="275">
        <f>'申込書（ｸﾗﾌﾞ事務局用）'!H101</f>
        <v>0</v>
      </c>
      <c r="AG44" s="276">
        <f>'申込書（ｸﾗﾌﾞ事務局用）'!I101</f>
      </c>
    </row>
    <row r="45" spans="27:33" ht="19.5" customHeight="1">
      <c r="AA45" s="274">
        <f>'申込書（ｸﾗﾌﾞ事務局用）'!$K$96</f>
        <v>7</v>
      </c>
      <c r="AB45" s="275">
        <f>'申込書（ｸﾗﾌﾞ事務局用）'!$D$95</f>
        <v>0</v>
      </c>
      <c r="AC45" s="275">
        <f>'申込書（ｸﾗﾌﾞ事務局用）'!E102</f>
        <v>0</v>
      </c>
      <c r="AD45" s="275">
        <f>'申込書（ｸﾗﾌﾞ事務局用）'!F102</f>
        <v>0</v>
      </c>
      <c r="AE45" s="275">
        <f>'申込書（ｸﾗﾌﾞ事務局用）'!G102</f>
        <v>0</v>
      </c>
      <c r="AF45" s="275">
        <f>'申込書（ｸﾗﾌﾞ事務局用）'!H102</f>
        <v>0</v>
      </c>
      <c r="AG45" s="276">
        <f>'申込書（ｸﾗﾌﾞ事務局用）'!I102</f>
      </c>
    </row>
    <row r="46" spans="27:33" ht="19.5" customHeight="1">
      <c r="AA46" s="274">
        <f>'申込書（ｸﾗﾌﾞ事務局用）'!$K$96</f>
        <v>7</v>
      </c>
      <c r="AB46" s="275">
        <f>'申込書（ｸﾗﾌﾞ事務局用）'!$D$95</f>
        <v>0</v>
      </c>
      <c r="AC46" s="275">
        <f>'申込書（ｸﾗﾌﾞ事務局用）'!E103</f>
        <v>0</v>
      </c>
      <c r="AD46" s="275">
        <f>'申込書（ｸﾗﾌﾞ事務局用）'!F103</f>
        <v>0</v>
      </c>
      <c r="AE46" s="275">
        <f>'申込書（ｸﾗﾌﾞ事務局用）'!G103</f>
        <v>0</v>
      </c>
      <c r="AF46" s="275">
        <f>'申込書（ｸﾗﾌﾞ事務局用）'!H103</f>
        <v>0</v>
      </c>
      <c r="AG46" s="276">
        <f>'申込書（ｸﾗﾌﾞ事務局用）'!I103</f>
      </c>
    </row>
    <row r="47" spans="27:33" ht="19.5" customHeight="1">
      <c r="AA47" s="274">
        <f>'申込書（ｸﾗﾌﾞ事務局用）'!$K$96</f>
        <v>7</v>
      </c>
      <c r="AB47" s="275">
        <f>'申込書（ｸﾗﾌﾞ事務局用）'!$D$95</f>
        <v>0</v>
      </c>
      <c r="AC47" s="275">
        <f>'申込書（ｸﾗﾌﾞ事務局用）'!E104</f>
        <v>0</v>
      </c>
      <c r="AD47" s="275">
        <f>'申込書（ｸﾗﾌﾞ事務局用）'!F104</f>
        <v>0</v>
      </c>
      <c r="AE47" s="275">
        <f>'申込書（ｸﾗﾌﾞ事務局用）'!G104</f>
        <v>0</v>
      </c>
      <c r="AF47" s="275">
        <f>'申込書（ｸﾗﾌﾞ事務局用）'!H104</f>
        <v>0</v>
      </c>
      <c r="AG47" s="276">
        <f>'申込書（ｸﾗﾌﾞ事務局用）'!I104</f>
      </c>
    </row>
    <row r="48" spans="27:33" ht="19.5" customHeight="1">
      <c r="AA48" s="274">
        <f>'申込書（ｸﾗﾌﾞ事務局用）'!$K$96</f>
        <v>7</v>
      </c>
      <c r="AB48" s="275">
        <f>'申込書（ｸﾗﾌﾞ事務局用）'!$D$95</f>
        <v>0</v>
      </c>
      <c r="AC48" s="275">
        <f>'申込書（ｸﾗﾌﾞ事務局用）'!E105</f>
        <v>0</v>
      </c>
      <c r="AD48" s="275">
        <f>'申込書（ｸﾗﾌﾞ事務局用）'!F105</f>
        <v>0</v>
      </c>
      <c r="AE48" s="275">
        <f>'申込書（ｸﾗﾌﾞ事務局用）'!G105</f>
        <v>0</v>
      </c>
      <c r="AF48" s="275">
        <f>'申込書（ｸﾗﾌﾞ事務局用）'!H105</f>
        <v>0</v>
      </c>
      <c r="AG48" s="276">
        <f>'申込書（ｸﾗﾌﾞ事務局用）'!I105</f>
      </c>
    </row>
    <row r="49" spans="27:33" ht="19.5" customHeight="1">
      <c r="AA49" s="274">
        <f>'申込書（ｸﾗﾌﾞ事務局用）'!$K$96</f>
        <v>7</v>
      </c>
      <c r="AB49" s="275">
        <f>'申込書（ｸﾗﾌﾞ事務局用）'!$D$95</f>
        <v>0</v>
      </c>
      <c r="AC49" s="275">
        <f>'申込書（ｸﾗﾌﾞ事務局用）'!E106</f>
        <v>0</v>
      </c>
      <c r="AD49" s="275">
        <f>'申込書（ｸﾗﾌﾞ事務局用）'!F106</f>
        <v>0</v>
      </c>
      <c r="AE49" s="275">
        <f>'申込書（ｸﾗﾌﾞ事務局用）'!G106</f>
        <v>0</v>
      </c>
      <c r="AF49" s="275">
        <f>'申込書（ｸﾗﾌﾞ事務局用）'!H106</f>
        <v>0</v>
      </c>
      <c r="AG49" s="276">
        <f>'申込書（ｸﾗﾌﾞ事務局用）'!I106</f>
      </c>
    </row>
    <row r="50" spans="27:33" ht="19.5" customHeight="1">
      <c r="AA50" s="274">
        <f>'申込書（ｸﾗﾌﾞ事務局用）'!$K$96</f>
        <v>7</v>
      </c>
      <c r="AB50" s="275">
        <f>'申込書（ｸﾗﾌﾞ事務局用）'!$D$95</f>
        <v>0</v>
      </c>
      <c r="AC50" s="275">
        <f>'申込書（ｸﾗﾌﾞ事務局用）'!E107</f>
        <v>0</v>
      </c>
      <c r="AD50" s="275">
        <f>'申込書（ｸﾗﾌﾞ事務局用）'!F107</f>
        <v>0</v>
      </c>
      <c r="AE50" s="275">
        <f>'申込書（ｸﾗﾌﾞ事務局用）'!G107</f>
        <v>0</v>
      </c>
      <c r="AF50" s="275">
        <f>'申込書（ｸﾗﾌﾞ事務局用）'!H107</f>
        <v>0</v>
      </c>
      <c r="AG50" s="276">
        <f>'申込書（ｸﾗﾌﾞ事務局用）'!I107</f>
      </c>
    </row>
    <row r="51" spans="27:33" ht="19.5" customHeight="1">
      <c r="AA51" s="274">
        <f>'申込書（ｸﾗﾌﾞ事務局用）'!$K$110</f>
        <v>8</v>
      </c>
      <c r="AB51" s="275">
        <f>'申込書（ｸﾗﾌﾞ事務局用）'!$D$109</f>
        <v>0</v>
      </c>
      <c r="AC51" s="275">
        <f>'申込書（ｸﾗﾌﾞ事務局用）'!E115</f>
        <v>0</v>
      </c>
      <c r="AD51" s="275">
        <f>'申込書（ｸﾗﾌﾞ事務局用）'!F115</f>
        <v>0</v>
      </c>
      <c r="AE51" s="275">
        <f>'申込書（ｸﾗﾌﾞ事務局用）'!G115</f>
        <v>0</v>
      </c>
      <c r="AF51" s="275">
        <f>'申込書（ｸﾗﾌﾞ事務局用）'!H115</f>
        <v>0</v>
      </c>
      <c r="AG51" s="276">
        <f>'申込書（ｸﾗﾌﾞ事務局用）'!I115</f>
      </c>
    </row>
    <row r="52" spans="27:33" ht="19.5" customHeight="1">
      <c r="AA52" s="274">
        <f>'申込書（ｸﾗﾌﾞ事務局用）'!$K$110</f>
        <v>8</v>
      </c>
      <c r="AB52" s="275">
        <f>'申込書（ｸﾗﾌﾞ事務局用）'!$D$109</f>
        <v>0</v>
      </c>
      <c r="AC52" s="275">
        <f>'申込書（ｸﾗﾌﾞ事務局用）'!E116</f>
        <v>0</v>
      </c>
      <c r="AD52" s="275">
        <f>'申込書（ｸﾗﾌﾞ事務局用）'!F116</f>
        <v>0</v>
      </c>
      <c r="AE52" s="275">
        <f>'申込書（ｸﾗﾌﾞ事務局用）'!G116</f>
        <v>0</v>
      </c>
      <c r="AF52" s="275">
        <f>'申込書（ｸﾗﾌﾞ事務局用）'!H116</f>
        <v>0</v>
      </c>
      <c r="AG52" s="276">
        <f>'申込書（ｸﾗﾌﾞ事務局用）'!I116</f>
      </c>
    </row>
    <row r="53" spans="27:33" ht="19.5" customHeight="1">
      <c r="AA53" s="274">
        <f>'申込書（ｸﾗﾌﾞ事務局用）'!$K$110</f>
        <v>8</v>
      </c>
      <c r="AB53" s="275">
        <f>'申込書（ｸﾗﾌﾞ事務局用）'!$D$109</f>
        <v>0</v>
      </c>
      <c r="AC53" s="275">
        <f>'申込書（ｸﾗﾌﾞ事務局用）'!E117</f>
        <v>0</v>
      </c>
      <c r="AD53" s="275">
        <f>'申込書（ｸﾗﾌﾞ事務局用）'!F117</f>
        <v>0</v>
      </c>
      <c r="AE53" s="275">
        <f>'申込書（ｸﾗﾌﾞ事務局用）'!G117</f>
        <v>0</v>
      </c>
      <c r="AF53" s="275">
        <f>'申込書（ｸﾗﾌﾞ事務局用）'!H117</f>
        <v>0</v>
      </c>
      <c r="AG53" s="276">
        <f>'申込書（ｸﾗﾌﾞ事務局用）'!I117</f>
      </c>
    </row>
    <row r="54" spans="27:33" ht="19.5" customHeight="1">
      <c r="AA54" s="274">
        <f>'申込書（ｸﾗﾌﾞ事務局用）'!$K$110</f>
        <v>8</v>
      </c>
      <c r="AB54" s="275">
        <f>'申込書（ｸﾗﾌﾞ事務局用）'!$D$109</f>
        <v>0</v>
      </c>
      <c r="AC54" s="275">
        <f>'申込書（ｸﾗﾌﾞ事務局用）'!E118</f>
        <v>0</v>
      </c>
      <c r="AD54" s="275">
        <f>'申込書（ｸﾗﾌﾞ事務局用）'!F118</f>
        <v>0</v>
      </c>
      <c r="AE54" s="275">
        <f>'申込書（ｸﾗﾌﾞ事務局用）'!G118</f>
        <v>0</v>
      </c>
      <c r="AF54" s="275">
        <f>'申込書（ｸﾗﾌﾞ事務局用）'!H118</f>
        <v>0</v>
      </c>
      <c r="AG54" s="276">
        <f>'申込書（ｸﾗﾌﾞ事務局用）'!I118</f>
      </c>
    </row>
    <row r="55" spans="27:33" ht="19.5" customHeight="1">
      <c r="AA55" s="274">
        <f>'申込書（ｸﾗﾌﾞ事務局用）'!$K$110</f>
        <v>8</v>
      </c>
      <c r="AB55" s="275">
        <f>'申込書（ｸﾗﾌﾞ事務局用）'!$D$109</f>
        <v>0</v>
      </c>
      <c r="AC55" s="275">
        <f>'申込書（ｸﾗﾌﾞ事務局用）'!E119</f>
        <v>0</v>
      </c>
      <c r="AD55" s="275">
        <f>'申込書（ｸﾗﾌﾞ事務局用）'!F119</f>
        <v>0</v>
      </c>
      <c r="AE55" s="275">
        <f>'申込書（ｸﾗﾌﾞ事務局用）'!G119</f>
        <v>0</v>
      </c>
      <c r="AF55" s="275">
        <f>'申込書（ｸﾗﾌﾞ事務局用）'!H119</f>
        <v>0</v>
      </c>
      <c r="AG55" s="276">
        <f>'申込書（ｸﾗﾌﾞ事務局用）'!I119</f>
      </c>
    </row>
    <row r="56" spans="27:33" ht="19.5" customHeight="1">
      <c r="AA56" s="274">
        <f>'申込書（ｸﾗﾌﾞ事務局用）'!$K$110</f>
        <v>8</v>
      </c>
      <c r="AB56" s="275">
        <f>'申込書（ｸﾗﾌﾞ事務局用）'!$D$109</f>
        <v>0</v>
      </c>
      <c r="AC56" s="275">
        <f>'申込書（ｸﾗﾌﾞ事務局用）'!E120</f>
        <v>0</v>
      </c>
      <c r="AD56" s="275">
        <f>'申込書（ｸﾗﾌﾞ事務局用）'!F120</f>
        <v>0</v>
      </c>
      <c r="AE56" s="275">
        <f>'申込書（ｸﾗﾌﾞ事務局用）'!G120</f>
        <v>0</v>
      </c>
      <c r="AF56" s="275">
        <f>'申込書（ｸﾗﾌﾞ事務局用）'!H120</f>
        <v>0</v>
      </c>
      <c r="AG56" s="276">
        <f>'申込書（ｸﾗﾌﾞ事務局用）'!I120</f>
      </c>
    </row>
    <row r="57" spans="27:33" ht="19.5" customHeight="1">
      <c r="AA57" s="274">
        <f>'申込書（ｸﾗﾌﾞ事務局用）'!$K$110</f>
        <v>8</v>
      </c>
      <c r="AB57" s="275">
        <f>'申込書（ｸﾗﾌﾞ事務局用）'!$D$109</f>
        <v>0</v>
      </c>
      <c r="AC57" s="275">
        <f>'申込書（ｸﾗﾌﾞ事務局用）'!E121</f>
        <v>0</v>
      </c>
      <c r="AD57" s="275">
        <f>'申込書（ｸﾗﾌﾞ事務局用）'!F121</f>
        <v>0</v>
      </c>
      <c r="AE57" s="275">
        <f>'申込書（ｸﾗﾌﾞ事務局用）'!G121</f>
        <v>0</v>
      </c>
      <c r="AF57" s="275">
        <f>'申込書（ｸﾗﾌﾞ事務局用）'!H121</f>
        <v>0</v>
      </c>
      <c r="AG57" s="276">
        <f>'申込書（ｸﾗﾌﾞ事務局用）'!I121</f>
      </c>
    </row>
    <row r="58" spans="27:33" ht="19.5" customHeight="1">
      <c r="AA58" s="274">
        <f>'申込書（ｸﾗﾌﾞ事務局用）'!$K$124</f>
        <v>9</v>
      </c>
      <c r="AB58" s="275">
        <f>'申込書（ｸﾗﾌﾞ事務局用）'!$D$123</f>
        <v>0</v>
      </c>
      <c r="AC58" s="275">
        <f>'申込書（ｸﾗﾌﾞ事務局用）'!E129</f>
        <v>0</v>
      </c>
      <c r="AD58" s="275">
        <f>'申込書（ｸﾗﾌﾞ事務局用）'!F129</f>
        <v>0</v>
      </c>
      <c r="AE58" s="275">
        <f>'申込書（ｸﾗﾌﾞ事務局用）'!G129</f>
        <v>0</v>
      </c>
      <c r="AF58" s="275">
        <f>'申込書（ｸﾗﾌﾞ事務局用）'!H129</f>
        <v>0</v>
      </c>
      <c r="AG58" s="276">
        <f>'申込書（ｸﾗﾌﾞ事務局用）'!I129</f>
      </c>
    </row>
    <row r="59" spans="27:33" ht="19.5" customHeight="1">
      <c r="AA59" s="274">
        <f>'申込書（ｸﾗﾌﾞ事務局用）'!$K$124</f>
        <v>9</v>
      </c>
      <c r="AB59" s="275">
        <f>'申込書（ｸﾗﾌﾞ事務局用）'!$D$123</f>
        <v>0</v>
      </c>
      <c r="AC59" s="275">
        <f>'申込書（ｸﾗﾌﾞ事務局用）'!E130</f>
        <v>0</v>
      </c>
      <c r="AD59" s="275">
        <f>'申込書（ｸﾗﾌﾞ事務局用）'!F130</f>
        <v>0</v>
      </c>
      <c r="AE59" s="275">
        <f>'申込書（ｸﾗﾌﾞ事務局用）'!G130</f>
        <v>0</v>
      </c>
      <c r="AF59" s="275">
        <f>'申込書（ｸﾗﾌﾞ事務局用）'!H130</f>
        <v>0</v>
      </c>
      <c r="AG59" s="276">
        <f>'申込書（ｸﾗﾌﾞ事務局用）'!I130</f>
      </c>
    </row>
    <row r="60" spans="27:33" ht="19.5" customHeight="1">
      <c r="AA60" s="274">
        <f>'申込書（ｸﾗﾌﾞ事務局用）'!$K$124</f>
        <v>9</v>
      </c>
      <c r="AB60" s="275">
        <f>'申込書（ｸﾗﾌﾞ事務局用）'!$D$123</f>
        <v>0</v>
      </c>
      <c r="AC60" s="275">
        <f>'申込書（ｸﾗﾌﾞ事務局用）'!E131</f>
        <v>0</v>
      </c>
      <c r="AD60" s="275">
        <f>'申込書（ｸﾗﾌﾞ事務局用）'!F131</f>
        <v>0</v>
      </c>
      <c r="AE60" s="275">
        <f>'申込書（ｸﾗﾌﾞ事務局用）'!G131</f>
        <v>0</v>
      </c>
      <c r="AF60" s="275">
        <f>'申込書（ｸﾗﾌﾞ事務局用）'!H131</f>
        <v>0</v>
      </c>
      <c r="AG60" s="276">
        <f>'申込書（ｸﾗﾌﾞ事務局用）'!I131</f>
      </c>
    </row>
    <row r="61" spans="27:33" ht="19.5" customHeight="1">
      <c r="AA61" s="274">
        <f>'申込書（ｸﾗﾌﾞ事務局用）'!$K$124</f>
        <v>9</v>
      </c>
      <c r="AB61" s="275">
        <f>'申込書（ｸﾗﾌﾞ事務局用）'!$D$123</f>
        <v>0</v>
      </c>
      <c r="AC61" s="275">
        <f>'申込書（ｸﾗﾌﾞ事務局用）'!E132</f>
        <v>0</v>
      </c>
      <c r="AD61" s="275">
        <f>'申込書（ｸﾗﾌﾞ事務局用）'!F132</f>
        <v>0</v>
      </c>
      <c r="AE61" s="275">
        <f>'申込書（ｸﾗﾌﾞ事務局用）'!G132</f>
        <v>0</v>
      </c>
      <c r="AF61" s="275">
        <f>'申込書（ｸﾗﾌﾞ事務局用）'!H132</f>
        <v>0</v>
      </c>
      <c r="AG61" s="276">
        <f>'申込書（ｸﾗﾌﾞ事務局用）'!I132</f>
      </c>
    </row>
    <row r="62" spans="27:33" ht="19.5" customHeight="1">
      <c r="AA62" s="274">
        <f>'申込書（ｸﾗﾌﾞ事務局用）'!$K$124</f>
        <v>9</v>
      </c>
      <c r="AB62" s="275">
        <f>'申込書（ｸﾗﾌﾞ事務局用）'!$D$123</f>
        <v>0</v>
      </c>
      <c r="AC62" s="275">
        <f>'申込書（ｸﾗﾌﾞ事務局用）'!E133</f>
        <v>0</v>
      </c>
      <c r="AD62" s="275">
        <f>'申込書（ｸﾗﾌﾞ事務局用）'!F133</f>
        <v>0</v>
      </c>
      <c r="AE62" s="275">
        <f>'申込書（ｸﾗﾌﾞ事務局用）'!G133</f>
        <v>0</v>
      </c>
      <c r="AF62" s="275">
        <f>'申込書（ｸﾗﾌﾞ事務局用）'!H133</f>
        <v>0</v>
      </c>
      <c r="AG62" s="276">
        <f>'申込書（ｸﾗﾌﾞ事務局用）'!I133</f>
      </c>
    </row>
    <row r="63" spans="27:33" ht="19.5" customHeight="1">
      <c r="AA63" s="274">
        <f>'申込書（ｸﾗﾌﾞ事務局用）'!$K$124</f>
        <v>9</v>
      </c>
      <c r="AB63" s="275">
        <f>'申込書（ｸﾗﾌﾞ事務局用）'!$D$123</f>
        <v>0</v>
      </c>
      <c r="AC63" s="275">
        <f>'申込書（ｸﾗﾌﾞ事務局用）'!E134</f>
        <v>0</v>
      </c>
      <c r="AD63" s="275">
        <f>'申込書（ｸﾗﾌﾞ事務局用）'!F134</f>
        <v>0</v>
      </c>
      <c r="AE63" s="275">
        <f>'申込書（ｸﾗﾌﾞ事務局用）'!G134</f>
        <v>0</v>
      </c>
      <c r="AF63" s="275">
        <f>'申込書（ｸﾗﾌﾞ事務局用）'!H134</f>
        <v>0</v>
      </c>
      <c r="AG63" s="276">
        <f>'申込書（ｸﾗﾌﾞ事務局用）'!I134</f>
      </c>
    </row>
    <row r="64" spans="27:33" ht="19.5" customHeight="1">
      <c r="AA64" s="274">
        <f>'申込書（ｸﾗﾌﾞ事務局用）'!$K$124</f>
        <v>9</v>
      </c>
      <c r="AB64" s="275">
        <f>'申込書（ｸﾗﾌﾞ事務局用）'!$D$123</f>
        <v>0</v>
      </c>
      <c r="AC64" s="275">
        <f>'申込書（ｸﾗﾌﾞ事務局用）'!E135</f>
        <v>0</v>
      </c>
      <c r="AD64" s="275">
        <f>'申込書（ｸﾗﾌﾞ事務局用）'!F135</f>
        <v>0</v>
      </c>
      <c r="AE64" s="275">
        <f>'申込書（ｸﾗﾌﾞ事務局用）'!G135</f>
        <v>0</v>
      </c>
      <c r="AF64" s="275">
        <f>'申込書（ｸﾗﾌﾞ事務局用）'!H135</f>
        <v>0</v>
      </c>
      <c r="AG64" s="276">
        <f>'申込書（ｸﾗﾌﾞ事務局用）'!I135</f>
      </c>
    </row>
    <row r="65" spans="27:33" ht="19.5" customHeight="1">
      <c r="AA65" s="274">
        <f>'申込書（ｸﾗﾌﾞ事務局用）'!$K$138</f>
        <v>10</v>
      </c>
      <c r="AB65" s="275">
        <f>'申込書（ｸﾗﾌﾞ事務局用）'!$D$137</f>
        <v>0</v>
      </c>
      <c r="AC65" s="275">
        <f>'申込書（ｸﾗﾌﾞ事務局用）'!E143</f>
        <v>0</v>
      </c>
      <c r="AD65" s="275">
        <f>'申込書（ｸﾗﾌﾞ事務局用）'!F143</f>
        <v>0</v>
      </c>
      <c r="AE65" s="275">
        <f>'申込書（ｸﾗﾌﾞ事務局用）'!G143</f>
        <v>0</v>
      </c>
      <c r="AF65" s="275">
        <f>'申込書（ｸﾗﾌﾞ事務局用）'!H143</f>
        <v>0</v>
      </c>
      <c r="AG65" s="276">
        <f>'申込書（ｸﾗﾌﾞ事務局用）'!I143</f>
      </c>
    </row>
    <row r="66" spans="27:33" ht="19.5" customHeight="1">
      <c r="AA66" s="274">
        <f>'申込書（ｸﾗﾌﾞ事務局用）'!$K$138</f>
        <v>10</v>
      </c>
      <c r="AB66" s="275">
        <f>'申込書（ｸﾗﾌﾞ事務局用）'!$D$137</f>
        <v>0</v>
      </c>
      <c r="AC66" s="275">
        <f>'申込書（ｸﾗﾌﾞ事務局用）'!E144</f>
        <v>0</v>
      </c>
      <c r="AD66" s="275">
        <f>'申込書（ｸﾗﾌﾞ事務局用）'!F144</f>
        <v>0</v>
      </c>
      <c r="AE66" s="275">
        <f>'申込書（ｸﾗﾌﾞ事務局用）'!G144</f>
        <v>0</v>
      </c>
      <c r="AF66" s="275">
        <f>'申込書（ｸﾗﾌﾞ事務局用）'!H144</f>
        <v>0</v>
      </c>
      <c r="AG66" s="276">
        <f>'申込書（ｸﾗﾌﾞ事務局用）'!I144</f>
      </c>
    </row>
    <row r="67" spans="27:33" ht="19.5" customHeight="1">
      <c r="AA67" s="274">
        <f>'申込書（ｸﾗﾌﾞ事務局用）'!$K$138</f>
        <v>10</v>
      </c>
      <c r="AB67" s="275">
        <f>'申込書（ｸﾗﾌﾞ事務局用）'!$D$137</f>
        <v>0</v>
      </c>
      <c r="AC67" s="275">
        <f>'申込書（ｸﾗﾌﾞ事務局用）'!E145</f>
        <v>0</v>
      </c>
      <c r="AD67" s="275">
        <f>'申込書（ｸﾗﾌﾞ事務局用）'!F145</f>
        <v>0</v>
      </c>
      <c r="AE67" s="275">
        <f>'申込書（ｸﾗﾌﾞ事務局用）'!G145</f>
        <v>0</v>
      </c>
      <c r="AF67" s="275">
        <f>'申込書（ｸﾗﾌﾞ事務局用）'!H145</f>
        <v>0</v>
      </c>
      <c r="AG67" s="276">
        <f>'申込書（ｸﾗﾌﾞ事務局用）'!I145</f>
      </c>
    </row>
    <row r="68" spans="27:33" ht="19.5" customHeight="1">
      <c r="AA68" s="274">
        <f>'申込書（ｸﾗﾌﾞ事務局用）'!$K$138</f>
        <v>10</v>
      </c>
      <c r="AB68" s="275">
        <f>'申込書（ｸﾗﾌﾞ事務局用）'!$D$137</f>
        <v>0</v>
      </c>
      <c r="AC68" s="275">
        <f>'申込書（ｸﾗﾌﾞ事務局用）'!E146</f>
        <v>0</v>
      </c>
      <c r="AD68" s="275">
        <f>'申込書（ｸﾗﾌﾞ事務局用）'!F146</f>
        <v>0</v>
      </c>
      <c r="AE68" s="275">
        <f>'申込書（ｸﾗﾌﾞ事務局用）'!G146</f>
        <v>0</v>
      </c>
      <c r="AF68" s="275">
        <f>'申込書（ｸﾗﾌﾞ事務局用）'!H146</f>
        <v>0</v>
      </c>
      <c r="AG68" s="276">
        <f>'申込書（ｸﾗﾌﾞ事務局用）'!I146</f>
      </c>
    </row>
    <row r="69" spans="27:33" ht="19.5" customHeight="1">
      <c r="AA69" s="274">
        <f>'申込書（ｸﾗﾌﾞ事務局用）'!$K$138</f>
        <v>10</v>
      </c>
      <c r="AB69" s="275">
        <f>'申込書（ｸﾗﾌﾞ事務局用）'!$D$137</f>
        <v>0</v>
      </c>
      <c r="AC69" s="275">
        <f>'申込書（ｸﾗﾌﾞ事務局用）'!E147</f>
        <v>0</v>
      </c>
      <c r="AD69" s="275">
        <f>'申込書（ｸﾗﾌﾞ事務局用）'!F147</f>
        <v>0</v>
      </c>
      <c r="AE69" s="275">
        <f>'申込書（ｸﾗﾌﾞ事務局用）'!G147</f>
        <v>0</v>
      </c>
      <c r="AF69" s="275">
        <f>'申込書（ｸﾗﾌﾞ事務局用）'!H147</f>
        <v>0</v>
      </c>
      <c r="AG69" s="276">
        <f>'申込書（ｸﾗﾌﾞ事務局用）'!I147</f>
      </c>
    </row>
    <row r="70" spans="27:33" ht="19.5" customHeight="1">
      <c r="AA70" s="274">
        <f>'申込書（ｸﾗﾌﾞ事務局用）'!$K$138</f>
        <v>10</v>
      </c>
      <c r="AB70" s="275">
        <f>'申込書（ｸﾗﾌﾞ事務局用）'!$D$137</f>
        <v>0</v>
      </c>
      <c r="AC70" s="275">
        <f>'申込書（ｸﾗﾌﾞ事務局用）'!E148</f>
        <v>0</v>
      </c>
      <c r="AD70" s="275">
        <f>'申込書（ｸﾗﾌﾞ事務局用）'!F148</f>
        <v>0</v>
      </c>
      <c r="AE70" s="275">
        <f>'申込書（ｸﾗﾌﾞ事務局用）'!G148</f>
        <v>0</v>
      </c>
      <c r="AF70" s="275">
        <f>'申込書（ｸﾗﾌﾞ事務局用）'!H148</f>
        <v>0</v>
      </c>
      <c r="AG70" s="276">
        <f>'申込書（ｸﾗﾌﾞ事務局用）'!I148</f>
      </c>
    </row>
    <row r="71" spans="27:33" ht="19.5" customHeight="1">
      <c r="AA71" s="274">
        <f>'申込書（ｸﾗﾌﾞ事務局用）'!$K$138</f>
        <v>10</v>
      </c>
      <c r="AB71" s="275">
        <f>'申込書（ｸﾗﾌﾞ事務局用）'!$D$137</f>
        <v>0</v>
      </c>
      <c r="AC71" s="275">
        <f>'申込書（ｸﾗﾌﾞ事務局用）'!E149</f>
        <v>0</v>
      </c>
      <c r="AD71" s="275">
        <f>'申込書（ｸﾗﾌﾞ事務局用）'!F149</f>
        <v>0</v>
      </c>
      <c r="AE71" s="275">
        <f>'申込書（ｸﾗﾌﾞ事務局用）'!G149</f>
        <v>0</v>
      </c>
      <c r="AF71" s="275">
        <f>'申込書（ｸﾗﾌﾞ事務局用）'!H149</f>
        <v>0</v>
      </c>
      <c r="AG71" s="276">
        <f>'申込書（ｸﾗﾌﾞ事務局用）'!I149</f>
      </c>
    </row>
    <row r="72" ht="19.5" customHeight="1">
      <c r="AG72" s="1"/>
    </row>
    <row r="73" ht="19.5" customHeight="1">
      <c r="AG73" s="1"/>
    </row>
    <row r="74" ht="19.5" customHeight="1">
      <c r="AG74" s="1"/>
    </row>
    <row r="75" ht="19.5" customHeight="1">
      <c r="AG75" s="1"/>
    </row>
    <row r="76" ht="19.5" customHeight="1">
      <c r="AG76" s="1"/>
    </row>
    <row r="77" ht="19.5" customHeight="1">
      <c r="AG77" s="1"/>
    </row>
    <row r="78" ht="19.5" customHeight="1">
      <c r="AG78" s="1"/>
    </row>
    <row r="79" ht="19.5" customHeight="1">
      <c r="AG79" s="1"/>
    </row>
    <row r="80" ht="19.5" customHeight="1">
      <c r="AG80" s="1"/>
    </row>
    <row r="81" ht="19.5" customHeight="1">
      <c r="AG81" s="1"/>
    </row>
    <row r="82" ht="19.5" customHeight="1">
      <c r="AG82" s="1"/>
    </row>
    <row r="83" ht="19.5" customHeight="1">
      <c r="AG83" s="1"/>
    </row>
    <row r="84" ht="19.5" customHeight="1">
      <c r="AG84" s="1"/>
    </row>
    <row r="85" ht="19.5" customHeight="1">
      <c r="AG85" s="1"/>
    </row>
    <row r="86" ht="19.5" customHeight="1">
      <c r="AG86" s="1"/>
    </row>
    <row r="87" ht="19.5" customHeight="1">
      <c r="AG87" s="1"/>
    </row>
    <row r="88" ht="19.5" customHeight="1">
      <c r="AG88" s="1"/>
    </row>
    <row r="89" ht="19.5" customHeight="1">
      <c r="AG89" s="1"/>
    </row>
    <row r="90" ht="19.5" customHeight="1">
      <c r="AG90" s="1"/>
    </row>
    <row r="91" ht="19.5" customHeight="1">
      <c r="AG91" s="1"/>
    </row>
    <row r="92" ht="19.5" customHeight="1">
      <c r="AG92" s="1"/>
    </row>
    <row r="93" ht="19.5" customHeight="1">
      <c r="AG93" s="1"/>
    </row>
    <row r="94" ht="19.5" customHeight="1">
      <c r="AG94" s="1"/>
    </row>
    <row r="95" ht="19.5" customHeight="1">
      <c r="AG95" s="1"/>
    </row>
    <row r="96" ht="19.5" customHeight="1">
      <c r="AG96" s="1"/>
    </row>
    <row r="97" ht="19.5" customHeight="1">
      <c r="AG97" s="1"/>
    </row>
    <row r="98" ht="19.5" customHeight="1">
      <c r="AG98" s="1"/>
    </row>
    <row r="99" ht="19.5" customHeight="1">
      <c r="AG99" s="1"/>
    </row>
    <row r="100" ht="19.5" customHeight="1">
      <c r="AG100" s="1"/>
    </row>
    <row r="101" ht="19.5" customHeight="1">
      <c r="AG101" s="1"/>
    </row>
    <row r="102" ht="19.5" customHeight="1">
      <c r="AG102" s="1"/>
    </row>
    <row r="103" ht="19.5" customHeight="1">
      <c r="AG103" s="1"/>
    </row>
    <row r="104" ht="19.5" customHeight="1">
      <c r="AG104" s="1"/>
    </row>
    <row r="105" ht="19.5" customHeight="1">
      <c r="AG105" s="1"/>
    </row>
    <row r="106" ht="19.5" customHeight="1">
      <c r="AG106" s="1"/>
    </row>
    <row r="107" ht="19.5" customHeight="1">
      <c r="AG107" s="1"/>
    </row>
    <row r="108" ht="19.5" customHeight="1">
      <c r="AG108" s="1"/>
    </row>
    <row r="109" ht="19.5" customHeight="1">
      <c r="AG109" s="1"/>
    </row>
    <row r="110" ht="19.5" customHeight="1">
      <c r="AG110" s="1"/>
    </row>
    <row r="111" ht="19.5" customHeight="1">
      <c r="AG111" s="1"/>
    </row>
    <row r="112" ht="19.5" customHeight="1">
      <c r="AG112" s="1"/>
    </row>
    <row r="113" ht="19.5" customHeight="1">
      <c r="AG113" s="1"/>
    </row>
    <row r="114" ht="19.5" customHeight="1">
      <c r="AG114" s="1"/>
    </row>
    <row r="115" ht="19.5" customHeight="1">
      <c r="AG115" s="1"/>
    </row>
    <row r="116" ht="19.5" customHeight="1">
      <c r="AG116" s="1"/>
    </row>
    <row r="117" ht="19.5" customHeight="1">
      <c r="AG117" s="1"/>
    </row>
    <row r="118" ht="19.5" customHeight="1">
      <c r="AG118" s="1"/>
    </row>
    <row r="119" ht="19.5" customHeight="1">
      <c r="AG119" s="1"/>
    </row>
    <row r="120" ht="19.5" customHeight="1">
      <c r="AG120" s="1"/>
    </row>
    <row r="121" ht="19.5" customHeight="1">
      <c r="AG121" s="1"/>
    </row>
    <row r="122" ht="19.5" customHeight="1">
      <c r="AG122" s="1"/>
    </row>
    <row r="123" ht="19.5" customHeight="1">
      <c r="AG123" s="1"/>
    </row>
    <row r="124" ht="19.5" customHeight="1">
      <c r="AG124" s="1"/>
    </row>
    <row r="125" ht="19.5" customHeight="1">
      <c r="AG125" s="1"/>
    </row>
    <row r="126" ht="19.5" customHeight="1">
      <c r="AG126" s="1"/>
    </row>
    <row r="127" ht="19.5" customHeight="1">
      <c r="AG127" s="1"/>
    </row>
    <row r="128" ht="19.5" customHeight="1">
      <c r="AG128" s="1"/>
    </row>
    <row r="129" ht="19.5" customHeight="1">
      <c r="AG129" s="1"/>
    </row>
    <row r="130" ht="19.5" customHeight="1">
      <c r="AG130" s="1"/>
    </row>
    <row r="131" ht="19.5" customHeight="1">
      <c r="AG131" s="1"/>
    </row>
    <row r="132" ht="19.5" customHeight="1">
      <c r="AG132" s="1"/>
    </row>
    <row r="133" ht="19.5" customHeight="1">
      <c r="AG133" s="1"/>
    </row>
    <row r="134" ht="19.5" customHeight="1">
      <c r="AG134" s="1"/>
    </row>
    <row r="135" ht="19.5" customHeight="1">
      <c r="AG135" s="1"/>
    </row>
    <row r="136" ht="19.5" customHeight="1">
      <c r="AG136" s="1"/>
    </row>
    <row r="137" ht="19.5" customHeight="1">
      <c r="AG137" s="1"/>
    </row>
    <row r="138" ht="19.5" customHeight="1">
      <c r="AG138" s="1"/>
    </row>
    <row r="139" ht="19.5" customHeight="1">
      <c r="AG139" s="1"/>
    </row>
    <row r="140" ht="19.5" customHeight="1">
      <c r="AG140" s="1"/>
    </row>
    <row r="141" ht="19.5" customHeight="1">
      <c r="AG141" s="1"/>
    </row>
    <row r="142" ht="19.5" customHeight="1">
      <c r="AG142" s="1"/>
    </row>
    <row r="143" ht="19.5" customHeight="1">
      <c r="AG143" s="1"/>
    </row>
    <row r="144" ht="19.5" customHeight="1">
      <c r="AG144" s="1"/>
    </row>
    <row r="145" ht="19.5" customHeight="1">
      <c r="AG145" s="1"/>
    </row>
    <row r="146" ht="19.5" customHeight="1">
      <c r="AG146" s="1"/>
    </row>
    <row r="147" ht="19.5" customHeight="1">
      <c r="AG147" s="1"/>
    </row>
    <row r="148" ht="19.5" customHeight="1">
      <c r="AG148" s="1"/>
    </row>
    <row r="149" ht="19.5" customHeight="1">
      <c r="AG149" s="1"/>
    </row>
    <row r="150" ht="19.5" customHeight="1">
      <c r="AG150" s="1"/>
    </row>
    <row r="151" ht="19.5" customHeight="1">
      <c r="AG151" s="1"/>
    </row>
    <row r="152" ht="19.5" customHeight="1">
      <c r="AG152" s="1"/>
    </row>
    <row r="153" ht="19.5" customHeight="1">
      <c r="AG153" s="1"/>
    </row>
    <row r="154" ht="19.5" customHeight="1">
      <c r="AG154" s="1"/>
    </row>
    <row r="155" ht="19.5" customHeight="1">
      <c r="AG155" s="1"/>
    </row>
    <row r="156" ht="19.5" customHeight="1">
      <c r="AG156" s="1"/>
    </row>
    <row r="157" ht="19.5" customHeight="1">
      <c r="AG157" s="1"/>
    </row>
    <row r="158" ht="19.5" customHeight="1">
      <c r="AG158" s="1"/>
    </row>
    <row r="159" ht="19.5" customHeight="1">
      <c r="AG159" s="1"/>
    </row>
    <row r="160" ht="19.5" customHeight="1">
      <c r="AG160" s="1"/>
    </row>
    <row r="161" ht="19.5" customHeight="1">
      <c r="AG161" s="1"/>
    </row>
    <row r="162" ht="19.5" customHeight="1">
      <c r="AG162" s="1"/>
    </row>
    <row r="163" ht="19.5" customHeight="1">
      <c r="AG163" s="1"/>
    </row>
    <row r="164" ht="19.5" customHeight="1">
      <c r="AG164" s="1"/>
    </row>
    <row r="165" ht="19.5" customHeight="1">
      <c r="AG165" s="1"/>
    </row>
    <row r="166" ht="19.5" customHeight="1">
      <c r="AG166" s="1"/>
    </row>
    <row r="167" ht="19.5" customHeight="1">
      <c r="AG167" s="1"/>
    </row>
    <row r="168" ht="19.5" customHeight="1">
      <c r="AG168" s="1"/>
    </row>
    <row r="169" ht="19.5" customHeight="1">
      <c r="AG169" s="1"/>
    </row>
    <row r="170" ht="19.5" customHeight="1">
      <c r="AG170" s="1"/>
    </row>
    <row r="171" ht="19.5" customHeight="1">
      <c r="AG171" s="1"/>
    </row>
    <row r="172" ht="19.5" customHeight="1">
      <c r="AG172" s="1"/>
    </row>
    <row r="173" ht="19.5" customHeight="1">
      <c r="AG173" s="1"/>
    </row>
    <row r="174" ht="19.5" customHeight="1">
      <c r="AG174" s="1"/>
    </row>
    <row r="175" ht="19.5" customHeight="1">
      <c r="AG175" s="1"/>
    </row>
    <row r="176" ht="19.5" customHeight="1">
      <c r="AG176" s="1"/>
    </row>
    <row r="177" ht="19.5" customHeight="1">
      <c r="AG177" s="1"/>
    </row>
    <row r="178" ht="19.5" customHeight="1">
      <c r="AG178" s="1"/>
    </row>
    <row r="179" ht="19.5" customHeight="1">
      <c r="AG179" s="1"/>
    </row>
    <row r="180" ht="19.5" customHeight="1">
      <c r="AG180" s="1"/>
    </row>
    <row r="181" ht="19.5" customHeight="1">
      <c r="AG181" s="1"/>
    </row>
    <row r="182" ht="14.25" customHeight="1">
      <c r="AG182" s="1"/>
    </row>
    <row r="183" ht="14.25" customHeight="1">
      <c r="AG183" s="1"/>
    </row>
    <row r="184" ht="14.25" customHeight="1">
      <c r="AG184" s="1"/>
    </row>
    <row r="185" ht="14.25" customHeight="1">
      <c r="AG185" s="1"/>
    </row>
    <row r="186" ht="14.25" customHeight="1">
      <c r="AG186" s="1"/>
    </row>
    <row r="187" ht="14.25" customHeight="1">
      <c r="AG187" s="1"/>
    </row>
    <row r="188" ht="14.25" customHeight="1">
      <c r="AG188" s="1"/>
    </row>
    <row r="189" ht="14.25" customHeight="1">
      <c r="AG189" s="1"/>
    </row>
    <row r="190" ht="14.25" customHeight="1">
      <c r="AG190" s="1"/>
    </row>
    <row r="191" ht="14.25" customHeight="1">
      <c r="AG191" s="1"/>
    </row>
    <row r="192" ht="14.25" customHeight="1">
      <c r="AG192" s="1"/>
    </row>
    <row r="193" ht="14.25" customHeight="1">
      <c r="AG193" s="1"/>
    </row>
    <row r="194" ht="14.25" customHeight="1">
      <c r="AG194" s="1"/>
    </row>
    <row r="195" ht="14.25" customHeight="1">
      <c r="AG195" s="1"/>
    </row>
    <row r="196" ht="14.25" customHeight="1">
      <c r="AG196" s="1"/>
    </row>
    <row r="197" ht="14.25" customHeight="1">
      <c r="AG197" s="1"/>
    </row>
    <row r="198" ht="14.25" customHeight="1">
      <c r="AG198" s="1"/>
    </row>
    <row r="199" ht="14.25" customHeight="1">
      <c r="AG199" s="1"/>
    </row>
    <row r="200" ht="14.25" customHeight="1">
      <c r="AG200" s="1"/>
    </row>
    <row r="201" ht="14.25" customHeight="1">
      <c r="AG201" s="1"/>
    </row>
    <row r="202" ht="14.25" customHeight="1">
      <c r="AG202" s="1"/>
    </row>
    <row r="203" ht="14.25" customHeight="1">
      <c r="AG203" s="1"/>
    </row>
    <row r="204" ht="14.25" customHeight="1">
      <c r="AG204" s="1"/>
    </row>
    <row r="205" ht="14.25" customHeight="1">
      <c r="AG205" s="1"/>
    </row>
    <row r="206" ht="14.25" customHeight="1">
      <c r="AG206" s="1"/>
    </row>
    <row r="207" ht="14.25" customHeight="1">
      <c r="AG207" s="1"/>
    </row>
    <row r="208" ht="14.25" customHeight="1">
      <c r="AG208" s="1"/>
    </row>
    <row r="209" ht="14.25" customHeight="1">
      <c r="AG209" s="1"/>
    </row>
    <row r="210" ht="14.25" customHeight="1">
      <c r="AG210" s="1"/>
    </row>
    <row r="211" ht="14.25" customHeight="1">
      <c r="AG211" s="1"/>
    </row>
    <row r="212" ht="14.25" customHeight="1">
      <c r="AG212" s="1"/>
    </row>
    <row r="213" ht="14.25" customHeight="1">
      <c r="AG213" s="1"/>
    </row>
    <row r="214" ht="14.25" customHeight="1">
      <c r="AG214" s="1"/>
    </row>
    <row r="215" ht="14.25" customHeight="1">
      <c r="AG215" s="1"/>
    </row>
    <row r="216" ht="14.25" customHeight="1">
      <c r="AG216" s="1"/>
    </row>
    <row r="217" ht="14.25" customHeight="1">
      <c r="AG217" s="1"/>
    </row>
    <row r="218" ht="14.25" customHeight="1">
      <c r="AG218" s="1"/>
    </row>
    <row r="219" ht="14.25" customHeight="1">
      <c r="AG219" s="1"/>
    </row>
    <row r="220" ht="14.25" customHeight="1">
      <c r="AG220" s="1"/>
    </row>
    <row r="221" ht="14.25" customHeight="1">
      <c r="AG221" s="1"/>
    </row>
    <row r="222" ht="14.25" customHeight="1">
      <c r="AG222" s="1"/>
    </row>
    <row r="223" ht="14.25" customHeight="1">
      <c r="AG223" s="1"/>
    </row>
    <row r="224" ht="14.25" customHeight="1">
      <c r="AG224" s="1"/>
    </row>
    <row r="225" ht="14.25" customHeight="1">
      <c r="AG225" s="1"/>
    </row>
    <row r="226" ht="14.25" customHeight="1">
      <c r="AG226" s="1"/>
    </row>
    <row r="227" ht="14.25" customHeight="1">
      <c r="AG227" s="1"/>
    </row>
    <row r="228" ht="14.25" customHeight="1">
      <c r="AG228" s="1"/>
    </row>
    <row r="229" ht="14.25" customHeight="1">
      <c r="AG229" s="1"/>
    </row>
    <row r="230" ht="14.25" customHeight="1">
      <c r="AG230" s="1"/>
    </row>
    <row r="231" ht="14.25" customHeight="1">
      <c r="AG231" s="1"/>
    </row>
    <row r="232" ht="14.25" customHeight="1">
      <c r="AG232" s="1"/>
    </row>
    <row r="233" ht="14.25" customHeight="1">
      <c r="AG233" s="1"/>
    </row>
    <row r="234" ht="14.25" customHeight="1">
      <c r="AG234" s="1"/>
    </row>
    <row r="235" ht="14.25" customHeight="1">
      <c r="AG235" s="1"/>
    </row>
    <row r="236" ht="14.25" customHeight="1">
      <c r="AG236" s="1"/>
    </row>
    <row r="237" ht="14.25" customHeight="1">
      <c r="AG237" s="1"/>
    </row>
    <row r="238" ht="14.25" customHeight="1">
      <c r="AG238" s="1"/>
    </row>
    <row r="239" ht="14.25" customHeight="1">
      <c r="AG239" s="1"/>
    </row>
    <row r="240" ht="14.25" customHeight="1">
      <c r="AG240" s="1"/>
    </row>
    <row r="241" ht="14.25" customHeight="1">
      <c r="AG241" s="1"/>
    </row>
    <row r="242" ht="14.25" customHeight="1">
      <c r="AG242" s="1"/>
    </row>
    <row r="243" ht="14.25" customHeight="1">
      <c r="AG243" s="1"/>
    </row>
    <row r="244" ht="14.25" customHeight="1">
      <c r="AG244" s="1"/>
    </row>
    <row r="245" ht="14.25" customHeight="1">
      <c r="AG245" s="1"/>
    </row>
    <row r="246" ht="14.25" customHeight="1">
      <c r="AG246" s="1"/>
    </row>
    <row r="247" ht="14.25" customHeight="1">
      <c r="AG247" s="1"/>
    </row>
    <row r="248" ht="14.25" customHeight="1">
      <c r="AG248" s="1"/>
    </row>
    <row r="249" ht="14.25" customHeight="1">
      <c r="AG249" s="1"/>
    </row>
    <row r="250" ht="14.25" customHeight="1">
      <c r="AG250" s="1"/>
    </row>
    <row r="251" ht="14.25" customHeight="1">
      <c r="AG251" s="1"/>
    </row>
    <row r="252" ht="14.25" customHeight="1">
      <c r="AG252" s="1"/>
    </row>
    <row r="253" ht="14.25" customHeight="1">
      <c r="AG253" s="1"/>
    </row>
    <row r="254" ht="14.25" customHeight="1">
      <c r="AG254" s="1"/>
    </row>
    <row r="255" ht="14.25" customHeight="1">
      <c r="AG255" s="1"/>
    </row>
    <row r="256" ht="14.25" customHeight="1">
      <c r="AG256" s="1"/>
    </row>
    <row r="257" ht="14.25" customHeight="1">
      <c r="AG257" s="1"/>
    </row>
    <row r="258" ht="14.25" customHeight="1">
      <c r="AG258" s="1"/>
    </row>
    <row r="259" ht="14.25" customHeight="1">
      <c r="AG259" s="1"/>
    </row>
    <row r="260" ht="14.25" customHeight="1">
      <c r="AG260" s="1"/>
    </row>
    <row r="261" ht="14.25" customHeight="1">
      <c r="AG261" s="1"/>
    </row>
    <row r="262" ht="14.25" customHeight="1">
      <c r="AG262" s="1"/>
    </row>
    <row r="263" ht="14.25" customHeight="1">
      <c r="AG263" s="1"/>
    </row>
    <row r="264" ht="14.25" customHeight="1">
      <c r="AG264" s="1"/>
    </row>
    <row r="265" ht="14.25" customHeight="1">
      <c r="AG265" s="1"/>
    </row>
    <row r="266" ht="14.25" customHeight="1">
      <c r="AG266" s="1"/>
    </row>
    <row r="267" ht="14.25" customHeight="1">
      <c r="AG267" s="1"/>
    </row>
    <row r="268" ht="14.25" customHeight="1">
      <c r="AG268" s="1"/>
    </row>
    <row r="269" ht="14.25" customHeight="1">
      <c r="AG269" s="1"/>
    </row>
    <row r="270" ht="14.25" customHeight="1">
      <c r="AG270" s="1"/>
    </row>
    <row r="271" ht="14.25" customHeight="1">
      <c r="AG271" s="1"/>
    </row>
    <row r="272" ht="14.25" customHeight="1">
      <c r="AG272" s="1"/>
    </row>
    <row r="273" ht="14.25" customHeight="1">
      <c r="AG273" s="1"/>
    </row>
    <row r="274" ht="14.25" customHeight="1">
      <c r="AG274" s="1"/>
    </row>
    <row r="275" ht="14.25" customHeight="1">
      <c r="AG275" s="1"/>
    </row>
    <row r="276" ht="14.25" customHeight="1">
      <c r="AG276" s="1"/>
    </row>
    <row r="277" ht="14.25" customHeight="1">
      <c r="AG277" s="1"/>
    </row>
    <row r="278" ht="14.25" customHeight="1">
      <c r="AG278" s="1"/>
    </row>
    <row r="279" ht="14.25" customHeight="1">
      <c r="AG279" s="1"/>
    </row>
    <row r="280" ht="14.25" customHeight="1">
      <c r="AG280" s="1"/>
    </row>
    <row r="281" ht="14.25" customHeight="1">
      <c r="AG281" s="1"/>
    </row>
    <row r="282" ht="14.25" customHeight="1">
      <c r="AG282" s="1"/>
    </row>
    <row r="283" ht="14.25" customHeight="1">
      <c r="AG283" s="1"/>
    </row>
    <row r="284" ht="14.25" customHeight="1">
      <c r="AG284" s="1"/>
    </row>
  </sheetData>
  <sheetProtection/>
  <mergeCells count="1">
    <mergeCell ref="B15:F15"/>
  </mergeCells>
  <dataValidations count="2">
    <dataValidation allowBlank="1" showInputMessage="1" showErrorMessage="1" imeMode="off" sqref="G16:G25 J16:J25"/>
    <dataValidation allowBlank="1" showErrorMessage="1" promptTitle="リストから選択" prompt="▼をクリックして&#10;リストから選んでください&#10;" imeMode="hiragana" sqref="C3:C4"/>
  </dataValidations>
  <hyperlinks>
    <hyperlink ref="N24:O24" location="印刷指定!A1" display="印刷指定画面へ"/>
    <hyperlink ref="N1" location="'申込書_2（入力用）'!A1" display="申込書（直接入力用）へ"/>
    <hyperlink ref="N1:T1" location="'申込書_2（入力用）'!A1" display="申込書（直接入力用）へ"/>
    <hyperlink ref="N1:U1" location="'申込書_2（事務局用）'!A1" display="申込書（直接入力用）へ"/>
    <hyperlink ref="N1:V1" location="'申込書（ｸﾗﾌﾞ事務局用）'!H7" display="申込書（直接入力用）へ"/>
    <hyperlink ref="N1:P1" location="'申込書（ｸﾗﾌﾞ事務局用）'!A10" display="申込書（直接入力用）へ"/>
    <hyperlink ref="N15" location="'申込書_2（入力用）'!A1" display="申込書（直接入力用）へ"/>
    <hyperlink ref="N15:P15" location="'申込書（ｸﾗﾌﾞ事務局用）'!A10" display="申込書（直接入力用）へ"/>
  </hyperlinks>
  <printOptions/>
  <pageMargins left="0.52" right="0.75" top="0.81" bottom="0.75" header="0.512" footer="0.512"/>
  <pageSetup horizontalDpi="600" verticalDpi="600" orientation="portrait" paperSize="9" scale="8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68"/>
  <sheetViews>
    <sheetView showGridLines="0" showRowColHeaders="0" workbookViewId="0" topLeftCell="A1">
      <selection activeCell="E24" sqref="E24"/>
    </sheetView>
  </sheetViews>
  <sheetFormatPr defaultColWidth="8.796875" defaultRowHeight="14.25"/>
  <cols>
    <col min="3" max="3" width="4.59765625" style="0" customWidth="1"/>
    <col min="8" max="8" width="10.69921875" style="0" customWidth="1"/>
  </cols>
  <sheetData>
    <row r="1" spans="1:18" ht="14.2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40.5" customHeight="1" thickBot="1" thickTop="1">
      <c r="A2" s="29"/>
      <c r="B2" s="29"/>
      <c r="C2" s="29"/>
      <c r="D2" s="284" t="s">
        <v>51</v>
      </c>
      <c r="E2" s="285"/>
      <c r="F2" s="285"/>
      <c r="G2" s="28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4.25" thickTop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3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3.5" customHeight="1">
      <c r="A10" s="29"/>
      <c r="B10" s="29"/>
      <c r="C10" s="29"/>
      <c r="D10" s="29"/>
      <c r="E10" s="29"/>
      <c r="F10" s="29"/>
      <c r="G10" s="29"/>
      <c r="H10" s="287" t="s">
        <v>54</v>
      </c>
      <c r="I10" s="288"/>
      <c r="J10" s="288"/>
      <c r="K10" s="288"/>
      <c r="L10" s="289"/>
      <c r="M10" s="29"/>
      <c r="N10" s="29"/>
      <c r="O10" s="29"/>
      <c r="P10" s="29"/>
      <c r="Q10" s="29"/>
      <c r="R10" s="29"/>
    </row>
    <row r="11" spans="1:18" ht="13.5" customHeight="1">
      <c r="A11" s="29"/>
      <c r="B11" s="29"/>
      <c r="C11" s="29"/>
      <c r="D11" s="29"/>
      <c r="E11" s="29"/>
      <c r="F11" s="29"/>
      <c r="G11" s="29"/>
      <c r="H11" s="290"/>
      <c r="I11" s="291"/>
      <c r="J11" s="291"/>
      <c r="K11" s="291"/>
      <c r="L11" s="292"/>
      <c r="M11" s="29"/>
      <c r="N11" s="29"/>
      <c r="O11" s="29"/>
      <c r="P11" s="29"/>
      <c r="Q11" s="29"/>
      <c r="R11" s="29"/>
    </row>
    <row r="12" spans="1:18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3.5" customHeight="1">
      <c r="A13" s="29"/>
      <c r="B13" s="29"/>
      <c r="C13" s="29"/>
      <c r="D13" s="30" t="s">
        <v>57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3.5" customHeight="1">
      <c r="A14" s="29"/>
      <c r="B14" s="29"/>
      <c r="C14" s="29"/>
      <c r="D14" s="30" t="s">
        <v>81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3.5" customHeight="1">
      <c r="A15" s="29"/>
      <c r="B15" s="29"/>
      <c r="C15" s="29"/>
      <c r="D15" s="30" t="s">
        <v>56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3.5" customHeight="1">
      <c r="A16" s="29"/>
      <c r="B16" s="29"/>
      <c r="C16" s="29"/>
      <c r="D16" s="30" t="s">
        <v>58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3.5" customHeight="1">
      <c r="A17" s="29"/>
      <c r="B17" s="29"/>
      <c r="C17" s="29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3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3.5" customHeight="1">
      <c r="A19" s="29"/>
      <c r="B19" s="29"/>
      <c r="C19" s="29"/>
      <c r="D19" s="29"/>
      <c r="E19" s="29"/>
      <c r="F19" s="29"/>
      <c r="G19" s="29"/>
      <c r="H19" s="287" t="s">
        <v>52</v>
      </c>
      <c r="I19" s="288"/>
      <c r="J19" s="288"/>
      <c r="K19" s="288"/>
      <c r="L19" s="289"/>
      <c r="M19" s="29"/>
      <c r="N19" s="29"/>
      <c r="O19" s="29"/>
      <c r="P19" s="29"/>
      <c r="Q19" s="29"/>
      <c r="R19" s="29"/>
    </row>
    <row r="20" spans="1:18" ht="13.5" customHeight="1">
      <c r="A20" s="29"/>
      <c r="B20" s="29"/>
      <c r="C20" s="29"/>
      <c r="D20" s="29"/>
      <c r="E20" s="29"/>
      <c r="F20" s="29"/>
      <c r="G20" s="29"/>
      <c r="H20" s="290"/>
      <c r="I20" s="291"/>
      <c r="J20" s="291"/>
      <c r="K20" s="291"/>
      <c r="L20" s="292"/>
      <c r="M20" s="29"/>
      <c r="N20" s="29"/>
      <c r="O20" s="29"/>
      <c r="P20" s="29"/>
      <c r="Q20" s="29"/>
      <c r="R20" s="29"/>
    </row>
    <row r="21" spans="1:18" ht="13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3.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3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4.25">
      <c r="A24" s="29"/>
      <c r="B24" s="29"/>
      <c r="C24" s="29"/>
      <c r="D24" s="29"/>
      <c r="E24" s="33" t="s">
        <v>37</v>
      </c>
      <c r="F24" s="3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3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3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3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3.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3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3.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3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3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3.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9" ht="13.5">
      <c r="E49" s="29" t="s">
        <v>59</v>
      </c>
    </row>
    <row r="50" ht="13.5">
      <c r="E50" s="29" t="s">
        <v>60</v>
      </c>
    </row>
    <row r="51" ht="13.5">
      <c r="E51" s="29" t="s">
        <v>61</v>
      </c>
    </row>
    <row r="52" ht="13.5">
      <c r="E52" s="29" t="s">
        <v>62</v>
      </c>
    </row>
    <row r="53" ht="13.5">
      <c r="E53" s="29" t="s">
        <v>63</v>
      </c>
    </row>
    <row r="54" ht="13.5">
      <c r="E54" s="29" t="s">
        <v>78</v>
      </c>
    </row>
    <row r="55" ht="13.5">
      <c r="E55" s="29" t="s">
        <v>64</v>
      </c>
    </row>
    <row r="56" ht="13.5">
      <c r="E56" s="29" t="s">
        <v>65</v>
      </c>
    </row>
    <row r="57" ht="13.5">
      <c r="E57" s="29" t="s">
        <v>66</v>
      </c>
    </row>
    <row r="58" ht="13.5">
      <c r="E58" s="29" t="s">
        <v>67</v>
      </c>
    </row>
    <row r="59" ht="13.5">
      <c r="E59" s="29" t="s">
        <v>68</v>
      </c>
    </row>
    <row r="60" ht="13.5">
      <c r="E60" s="29" t="s">
        <v>69</v>
      </c>
    </row>
    <row r="61" ht="13.5">
      <c r="E61" s="29" t="s">
        <v>70</v>
      </c>
    </row>
    <row r="62" ht="13.5">
      <c r="E62" s="29" t="s">
        <v>71</v>
      </c>
    </row>
    <row r="63" ht="13.5">
      <c r="E63" t="s">
        <v>72</v>
      </c>
    </row>
    <row r="64" ht="13.5">
      <c r="E64" t="s">
        <v>73</v>
      </c>
    </row>
    <row r="65" ht="13.5">
      <c r="E65" t="s">
        <v>74</v>
      </c>
    </row>
    <row r="66" ht="13.5">
      <c r="E66" t="s">
        <v>75</v>
      </c>
    </row>
    <row r="67" ht="13.5">
      <c r="E67" t="s">
        <v>76</v>
      </c>
    </row>
    <row r="68" ht="13.5">
      <c r="E68" t="s">
        <v>77</v>
      </c>
    </row>
  </sheetData>
  <mergeCells count="3">
    <mergeCell ref="D2:G2"/>
    <mergeCell ref="H19:L20"/>
    <mergeCell ref="H10:L11"/>
  </mergeCells>
  <hyperlinks>
    <hyperlink ref="E24" location="'申込書_2（入力用）'!A1" display="申込書（直接入力用）へ"/>
    <hyperlink ref="E24:F24" location="'申込書（ｸﾗﾌﾞ事務局用）'!A10" display="申込書（直接入力用）へ"/>
  </hyperlink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kawasaki-6e</dc:creator>
  <cp:keywords/>
  <dc:description/>
  <cp:lastModifiedBy>y.kawasaki</cp:lastModifiedBy>
  <cp:lastPrinted>2010-03-02T04:49:49Z</cp:lastPrinted>
  <dcterms:created xsi:type="dcterms:W3CDTF">2006-09-25T04:06:08Z</dcterms:created>
  <dcterms:modified xsi:type="dcterms:W3CDTF">2010-11-08T03:08:59Z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-1385751931</vt:i4>
  </property>
  <property fmtid="{D5CDD505-2E9C-101B-9397-08002B2CF9AE}" pid="3" name="_EmailSubject">
    <vt:lpwstr>第４３回福井県秋季クラブ対抗バドミントン大会のご案内</vt:lpwstr>
  </property>
  <property fmtid="{D5CDD505-2E9C-101B-9397-08002B2CF9AE}" pid="4" name="_AuthorEmail">
    <vt:lpwstr>yk528@mitene.or.jp</vt:lpwstr>
  </property>
  <property fmtid="{D5CDD505-2E9C-101B-9397-08002B2CF9AE}" pid="5" name="_AuthorEmailDisplayName">
    <vt:lpwstr>川崎　義三</vt:lpwstr>
  </property>
  <property fmtid="{D5CDD505-2E9C-101B-9397-08002B2CF9AE}" pid="6" name="_PreviousAdHocReviewCycleID">
    <vt:i4>-1997651249</vt:i4>
  </property>
</Properties>
</file>